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5480" windowHeight="5700" activeTab="7"/>
  </bookViews>
  <sheets>
    <sheet name="GK tyt publ" sheetId="1" r:id="rId1"/>
    <sheet name="GK b" sheetId="2" r:id="rId2"/>
    <sheet name=" GK rw" sheetId="3" r:id="rId3"/>
    <sheet name="GK kap" sheetId="4" r:id="rId4"/>
    <sheet name="GK cf" sheetId="5" r:id="rId5"/>
    <sheet name="tyt publ" sheetId="6" r:id="rId6"/>
    <sheet name="b" sheetId="7" r:id="rId7"/>
    <sheet name=" rw" sheetId="8" r:id="rId8"/>
    <sheet name="kap" sheetId="9" r:id="rId9"/>
    <sheet name="cf" sheetId="10" r:id="rId10"/>
  </sheets>
  <externalReferences>
    <externalReference r:id="rId13"/>
    <externalReference r:id="rId14"/>
  </externalReferences>
  <definedNames>
    <definedName name="lan">'[1]Opcje'!$C$84</definedName>
    <definedName name="_xlnm.Print_Area" localSheetId="2">' GK rw'!$A$1:$I$73</definedName>
    <definedName name="_xlnm.Print_Area" localSheetId="7">' rw'!$A$1:$J$64</definedName>
    <definedName name="_xlnm.Print_Area" localSheetId="6">'b'!$A$1:$J$64</definedName>
    <definedName name="_xlnm.Print_Area" localSheetId="9">'cf'!$A$1:$I$83</definedName>
    <definedName name="_xlnm.Print_Area" localSheetId="1">'GK b'!$A$1:$J$64</definedName>
    <definedName name="_xlnm.Print_Area" localSheetId="4">'GK cf'!$A$1:$I$74</definedName>
    <definedName name="_xlnm.Print_Area" localSheetId="3">'GK kap'!$A$1:$Q$48</definedName>
    <definedName name="_xlnm.Print_Area" localSheetId="0">'GK tyt publ'!$A$1:$J$40</definedName>
    <definedName name="_xlnm.Print_Area" localSheetId="8">'kap'!$A$1:$L$45</definedName>
    <definedName name="_xlnm.Print_Area" localSheetId="5">'tyt publ'!$A$1:$J$47</definedName>
    <definedName name="rokr">'[1]Opcje'!$C$97</definedName>
    <definedName name="typsprr">'[1]Opcje'!$C$107</definedName>
  </definedNames>
  <calcPr fullCalcOnLoad="1"/>
</workbook>
</file>

<file path=xl/sharedStrings.xml><?xml version="1.0" encoding="utf-8"?>
<sst xmlns="http://schemas.openxmlformats.org/spreadsheetml/2006/main" count="512" uniqueCount="273">
  <si>
    <t>V. Przepływy pieniężne netto z działalności operacyjnej</t>
  </si>
  <si>
    <t>VI. Przepływy pieniężne netto z działalności inwestycyjnej</t>
  </si>
  <si>
    <t>VII. Przepływy pieniężne netto z działalności finansowej</t>
  </si>
  <si>
    <t>w tys. EUR</t>
  </si>
  <si>
    <t xml:space="preserve">WYBRANE DANE FINANSOWE                                                                     </t>
  </si>
  <si>
    <t>II. Zysk (strata) z działalności operacyjnej</t>
  </si>
  <si>
    <t>VIII. Przepływy pieniężne netto, razem</t>
  </si>
  <si>
    <t xml:space="preserve">IX. Aktywa razem </t>
  </si>
  <si>
    <t>X. Zobowiązania i rezerwy na zobowiązania</t>
  </si>
  <si>
    <t>XI. Zobowiazania długoterminowe</t>
  </si>
  <si>
    <t xml:space="preserve">XII. Zobowiązania krótkoterminowe </t>
  </si>
  <si>
    <t xml:space="preserve">XIII. Kapitał własny </t>
  </si>
  <si>
    <t xml:space="preserve">XIV. Kapitał zakładowy </t>
  </si>
  <si>
    <t xml:space="preserve">XV. Liczba akcji </t>
  </si>
  <si>
    <t xml:space="preserve">XVI. Zysk (strata) na jedną akcję zwykłą (w zł / EUR) </t>
  </si>
  <si>
    <t>Rzeczowe aktywa trwałe</t>
  </si>
  <si>
    <t xml:space="preserve">     - wartość firmy</t>
  </si>
  <si>
    <t>Inne inwestycje długoterminowe</t>
  </si>
  <si>
    <t>Zapasy</t>
  </si>
  <si>
    <t>Środki pieniężne i ich ekwiwalenty</t>
  </si>
  <si>
    <t>Kapitał zakładowy</t>
  </si>
  <si>
    <t>Kredyty i pożyczki</t>
  </si>
  <si>
    <t>Rezerwa z tytułu odroczonego podatku dochodowego</t>
  </si>
  <si>
    <t>Rezerwa na świadczenia emerytalne i podobne</t>
  </si>
  <si>
    <t>Rezerwy na zobowiązania</t>
  </si>
  <si>
    <t>Koszty ogólnego zarządu</t>
  </si>
  <si>
    <t>Pozostałe przychody operacyjne</t>
  </si>
  <si>
    <t>Pozostałe koszty operacyjne</t>
  </si>
  <si>
    <t>Podatek dochodowy</t>
  </si>
  <si>
    <t>Amortyzacja</t>
  </si>
  <si>
    <t>Zmiana stanu rezerw</t>
  </si>
  <si>
    <t>Zmiana stanu zapasów</t>
  </si>
  <si>
    <t>Inne korekty</t>
  </si>
  <si>
    <t>DZIAŁALNOŚĆ OPERACYJNA</t>
  </si>
  <si>
    <t xml:space="preserve">          Korekty:</t>
  </si>
  <si>
    <t>DZIAŁALNOŚĆ INWESTYCYJNA</t>
  </si>
  <si>
    <t>Przychody z tytułu odsetek</t>
  </si>
  <si>
    <t>Przepływy pieniężne netto z działalności operacyjnej</t>
  </si>
  <si>
    <t>Przepływy pieniężne netto z działalności inwestycyjnej</t>
  </si>
  <si>
    <t>DZIAŁALNOŚĆ FINANSOWA</t>
  </si>
  <si>
    <t>Przychody ze sprzedaży krótkoterminowych papierów wartościowych</t>
  </si>
  <si>
    <t>Spłaty kredytów i pożyczek</t>
  </si>
  <si>
    <t>Przepływy pieniężne netto z działalności finansowej</t>
  </si>
  <si>
    <t>Zmiana stanu środków pieniężnych i ich ekwiwalentów</t>
  </si>
  <si>
    <t xml:space="preserve">                                                                </t>
  </si>
  <si>
    <t xml:space="preserve">WYBRANE DANE FINANSOWE     </t>
  </si>
  <si>
    <t>Przepływy pieniężne netto, razem</t>
  </si>
  <si>
    <t xml:space="preserve">Kapitał własny </t>
  </si>
  <si>
    <t xml:space="preserve">XVII. Rozwodniony zysk (strata) na jedną akcję zwykłą (w zł / EUR) </t>
  </si>
  <si>
    <t>XVIII. Wartość księgowa na jedną akcję w (zł / EUR)</t>
  </si>
  <si>
    <t>XIX. Rozwodniona wartość księgowa na jedną akcję (w zł / EUR)</t>
  </si>
  <si>
    <t>XX. Zadeklarowana lub wypłacona dywidenda na jedną akcję (w zł / EUR)</t>
  </si>
  <si>
    <t xml:space="preserve">  -</t>
  </si>
  <si>
    <t xml:space="preserve"> -</t>
  </si>
  <si>
    <t>Zyski zatrzymane</t>
  </si>
  <si>
    <t>Razem</t>
  </si>
  <si>
    <t xml:space="preserve">     dywidendy</t>
  </si>
  <si>
    <t xml:space="preserve">3 kwartały 2004 narastająco okres od 01.01.2004  do 30.09.2004            </t>
  </si>
  <si>
    <t xml:space="preserve">3 kwartały 2003 narastająco okres od 01.01.2003 do 30.09.2003                </t>
  </si>
  <si>
    <t>w tys. zł</t>
  </si>
  <si>
    <t>I. Przychody netto ze sprzedaży produktów, towarów i materiałów</t>
  </si>
  <si>
    <t>III. Zysk (strata) brutto</t>
  </si>
  <si>
    <t>IV. Zysk (strata) netto</t>
  </si>
  <si>
    <t>A k t y w a</t>
  </si>
  <si>
    <t>P a s y w a</t>
  </si>
  <si>
    <t xml:space="preserve">Średnia ważona liczba akcji zwykłych </t>
  </si>
  <si>
    <t>Zysk (strata) netto (zanualizowany)</t>
  </si>
  <si>
    <t>Przychody netto ze sprzedaży usług</t>
  </si>
  <si>
    <t xml:space="preserve">           Działalność zaniechana</t>
  </si>
  <si>
    <t>Strata z działalności zaniechanej</t>
  </si>
  <si>
    <t>Nieruchomości inwestycyjne</t>
  </si>
  <si>
    <t>Aktywa finansowe dostępne do sprzedaży</t>
  </si>
  <si>
    <t>Inne aktywa finansowe</t>
  </si>
  <si>
    <t>Należności handlowe</t>
  </si>
  <si>
    <t>Pozostałe kapitały</t>
  </si>
  <si>
    <t>Zobowiązania handlowe</t>
  </si>
  <si>
    <t>Zobowiązania z tytułu podatku dochodowego</t>
  </si>
  <si>
    <t>Zobowiązania długoterminowe inne</t>
  </si>
  <si>
    <t xml:space="preserve">          Zobowiązania bezpośrednio związane z aktywami trwałymi klasyfikowanymi jako przeznaczone do sprzedaży</t>
  </si>
  <si>
    <t xml:space="preserve">Koszty finansowe </t>
  </si>
  <si>
    <t xml:space="preserve">RACHUNEK ZYSKÓW I STRAT                                                                               </t>
  </si>
  <si>
    <t>Zobowiązania długoterminowe</t>
  </si>
  <si>
    <t>Zobowiązania krótkoterminowe</t>
  </si>
  <si>
    <t>Wartość aktywów trwałych</t>
  </si>
  <si>
    <t>Wartość aktywów obrotowych</t>
  </si>
  <si>
    <t>RACHUNEK ZYSKÓW I STRAT</t>
  </si>
  <si>
    <t>Kapitał               zakładowy</t>
  </si>
  <si>
    <t>Udzielenie pożyczek</t>
  </si>
  <si>
    <t>Koszty sprzedaży i marketingu</t>
  </si>
  <si>
    <t>Aktywa finansowe wyceniane według wartości godziwej przez rachunek zysków i strat</t>
  </si>
  <si>
    <t xml:space="preserve">Inwestycje w jednostkach zależnych i stowarzyszonych </t>
  </si>
  <si>
    <t>Przychody finansowe</t>
  </si>
  <si>
    <t>Inne wpływy inwestycyjne</t>
  </si>
  <si>
    <t>Inne wydatki inwestycyjne</t>
  </si>
  <si>
    <t>Zaciągnięcie kredytów i pożyczek</t>
  </si>
  <si>
    <t>Inne wpływy finansowe</t>
  </si>
  <si>
    <t>Dywidendy i inne wypłaty na rzecz właścicieli</t>
  </si>
  <si>
    <t>Płatności zobowiązań z tytułu umów leasingu finansowego</t>
  </si>
  <si>
    <t>Płatności z tytułu rozliczenia instrumentu finansowego</t>
  </si>
  <si>
    <t>Inne wydatki finansowe</t>
  </si>
  <si>
    <t>Odsetki i dywidendy</t>
  </si>
  <si>
    <t>Należności krótkoterminowe inne</t>
  </si>
  <si>
    <t>Należności z tytułu podatku dochodowego</t>
  </si>
  <si>
    <t>- sprzedaż inwestycji długoterminowych</t>
  </si>
  <si>
    <t>Przepływy pieniężne z działalności operacyjnej</t>
  </si>
  <si>
    <t>Przychody ze sprzedaży udziałów w  jednostkach powiązanych</t>
  </si>
  <si>
    <t>Inne wpływy z aktywów finansowych</t>
  </si>
  <si>
    <t xml:space="preserve">Zmiana stanu należności </t>
  </si>
  <si>
    <t>Aktywa trwałe</t>
  </si>
  <si>
    <t xml:space="preserve"> A k t y w a  r a z e m</t>
  </si>
  <si>
    <t>Kapitał własny</t>
  </si>
  <si>
    <t>P a s y w a  r a z e m</t>
  </si>
  <si>
    <t>Strata netto z działalności kontynuowanej</t>
  </si>
  <si>
    <t>Środki pieniężne na początek okresu</t>
  </si>
  <si>
    <t xml:space="preserve">Przychody ze sprzedaży rzeczowych aktywów trwałych oraz wartości niematerialnych </t>
  </si>
  <si>
    <t xml:space="preserve">Wydatki na nabycie krótkoterminowych papierów wartościowych </t>
  </si>
  <si>
    <t>Wydatki na nabycie udziałów w podmiotach powiązanych</t>
  </si>
  <si>
    <t>- pożyczki od jednostek powiązanych</t>
  </si>
  <si>
    <t>- zobowiązania wobec jednostek zależnych z tytułu emisji dłużnych papierów wartościowych</t>
  </si>
  <si>
    <t>Dywidendy i udziały w zyskach</t>
  </si>
  <si>
    <t>Zmiana stanu zobowiązań krótkoterminowych, z wyjątkiem pożyczek i  kredytów</t>
  </si>
  <si>
    <t>Wartości niematerialne</t>
  </si>
  <si>
    <t>Przychody ze sprzedaży nieruchomości inwestycjnych</t>
  </si>
  <si>
    <t>Zysk/strata z tytułu działalności inwestycyjnej</t>
  </si>
  <si>
    <t>Koszt własny sprzedaży</t>
  </si>
  <si>
    <t>Zobowiązania krótkoterminowe inne</t>
  </si>
  <si>
    <t>Udziały w zyskach netto jednostek stowarzyszonych</t>
  </si>
  <si>
    <t xml:space="preserve">           o ograniczonej możliwości dysponowania</t>
  </si>
  <si>
    <t xml:space="preserve">SPRAWOZDANIE Z SYTUACJI FINANSOWEJ          </t>
  </si>
  <si>
    <t>SPRAWOZDANIE Z CAŁKOWITYCH DOCHODÓW</t>
  </si>
  <si>
    <t>Różnice kursowe z przeliczenia działalności zagranicznej</t>
  </si>
  <si>
    <t>Zyski z przeszacowania nieruchomości</t>
  </si>
  <si>
    <t xml:space="preserve">SPRAWOZDANIE Z SYTUACJI FINANSOWEJ    c.d.     </t>
  </si>
  <si>
    <t>SPRAWOZDANIE ZE ZMIAN W KAPITALE WŁASNYM</t>
  </si>
  <si>
    <t>Inne całkowite dochody przed opodatkowaniem</t>
  </si>
  <si>
    <t>Inne całkowite dochody</t>
  </si>
  <si>
    <t>Całkowite dochody za okres</t>
  </si>
  <si>
    <t xml:space="preserve">Podatek od innych całkowitych dochodów </t>
  </si>
  <si>
    <t xml:space="preserve"> - zysk netto za okres</t>
  </si>
  <si>
    <t xml:space="preserve">SPRAWOZDANIE Z PRZEPŁYWÓW PIENIĘŻNYCH </t>
  </si>
  <si>
    <t xml:space="preserve">Zyski zatrzymane </t>
  </si>
  <si>
    <t xml:space="preserve">Wydatki na inwestycje w nieruchomości </t>
  </si>
  <si>
    <t>Orbis Spółka Akcyjna</t>
  </si>
  <si>
    <t>Zysk przed opodatkowaniem</t>
  </si>
  <si>
    <t xml:space="preserve">Zysk brutto ze sprzedaży </t>
  </si>
  <si>
    <t>Środki pieniężne na koniec okresu</t>
  </si>
  <si>
    <t>Inne całkowite dochody po opodatkowaniu</t>
  </si>
  <si>
    <t>Aktywa obrotowe</t>
  </si>
  <si>
    <t xml:space="preserve"> - inne całkowite dochody</t>
  </si>
  <si>
    <t>Stan na 01.01.2010</t>
  </si>
  <si>
    <t>Kredyty i pożyczki, w tym:</t>
  </si>
  <si>
    <t xml:space="preserve">Aktywa z tytułu odroczonego podatku dochodowego </t>
  </si>
  <si>
    <t>Spłata udzielonych pożyczek</t>
  </si>
  <si>
    <t>Zysk z działalności operacyjnej</t>
  </si>
  <si>
    <t>Zysk netto za okres</t>
  </si>
  <si>
    <t>Zysk na jedną akcję zwykłą (w zł)</t>
  </si>
  <si>
    <t>Podstawowy i rozwodniony zysk na akcję</t>
  </si>
  <si>
    <t>ZYSK NA AKCJĘ</t>
  </si>
  <si>
    <t>Zysk na jedną akcję podstawowy                                     i rozwodniony (w zł)</t>
  </si>
  <si>
    <t>Przychody netto ze sprzedaży innych produktów, towarów 
i materiałów</t>
  </si>
  <si>
    <t>Całość zysku za okres dotyczy działalności kontynuowanej</t>
  </si>
  <si>
    <t>Stan na 30.09.2010</t>
  </si>
  <si>
    <t>Spłata odsetek i inne wydatki związane z obsługą zadłużenia z tytułu kredytów i pożyczek</t>
  </si>
  <si>
    <t xml:space="preserve">Aktualizacja wartości finansowych aktywów trwałych </t>
  </si>
  <si>
    <t>Podatek dochodowy zapłacony</t>
  </si>
  <si>
    <t xml:space="preserve">stan na 30.09.2011     </t>
  </si>
  <si>
    <t>stan na 30.06.2011</t>
  </si>
  <si>
    <t>stan na 31.12.2010</t>
  </si>
  <si>
    <t xml:space="preserve">stan na  30.09.2010                     </t>
  </si>
  <si>
    <t>według stanu na 30 września 2011 r., 30 czerwca 2011 r., 31 grudnia 2010 r. i 30 września 2010 r.</t>
  </si>
  <si>
    <t xml:space="preserve">3 miesiące zakończone 30.09.2011                         </t>
  </si>
  <si>
    <t xml:space="preserve">3 miesiące zakończone 30.09.2010                       </t>
  </si>
  <si>
    <t xml:space="preserve">6 miesięcy zakończone 30.06.2011                            </t>
  </si>
  <si>
    <t xml:space="preserve">6 miesięcy zakończone 30.06.2010                           </t>
  </si>
  <si>
    <t>za 9 miesięcy oraz za 3 miesiące zakończone 30 września 2011 roku z danymi porównywalnymi za rok 2010</t>
  </si>
  <si>
    <t>Dwanaście miesięcy zakończonych 31.12.2010</t>
  </si>
  <si>
    <t>Stan na 31.12.2010</t>
  </si>
  <si>
    <t>w tym: dziewięć miesięcy zakończonych 30.09.2010</t>
  </si>
  <si>
    <t>Dziewięć miesięcy zakończonych 30.09.2011</t>
  </si>
  <si>
    <t>Stan na 01.01.2011</t>
  </si>
  <si>
    <t>Stan na 30.09.2011</t>
  </si>
  <si>
    <t>w tym: trzy miesiące zakończone 30.09.2011</t>
  </si>
  <si>
    <t>Stan na 01.07.2011</t>
  </si>
  <si>
    <t>Bilansowa zmiana stanu środków pieniężnych i ich ekwiwalentów, w tym:</t>
  </si>
  <si>
    <t>Zyski z tytułu różnic kursowych</t>
  </si>
  <si>
    <t>Objaśnienie do różnic w prezentacji danych za 9 miesięcy oraz za 3 miesiące zakończone 30 września 2010 roku w stosunku do danych opublikowanych uprzednio znajduje się w punkcie 10 niniejszego sprawozdania</t>
  </si>
  <si>
    <t>9 miesięcy zakończonych 30.09.2011</t>
  </si>
  <si>
    <t>9 miesięcy zakończonych 30.09.2010</t>
  </si>
  <si>
    <t>Aktywa klasyfikowane jako przeznaczone do sprzedaży</t>
  </si>
  <si>
    <t>Zysk na sprzedaży całości lub części udziałów jednostek podporządkowanych</t>
  </si>
  <si>
    <t>Zmiana stanu środków pieniężnych i ich ekwiwalentów 
z tyt. różnic kursowych</t>
  </si>
  <si>
    <t xml:space="preserve">Wydatki na rzeczowe aktywa trwałe, nieruchomości inwestycyjne i wartości niematerialne </t>
  </si>
  <si>
    <t>Kapitał własny przypisany akcjonariuszom jednostki dominującej</t>
  </si>
  <si>
    <t xml:space="preserve">SKONSOLIDOWANE SPRAWOZDANIE Z SYTUACJI FINANSOWEJ          </t>
  </si>
  <si>
    <t xml:space="preserve">stan na 31.12.2010   </t>
  </si>
  <si>
    <t xml:space="preserve">stan na 30.09.2011   </t>
  </si>
  <si>
    <t>Zysk na jedną akcję podstawowy 
i rozwodniony przypisany akcjonariuszom jednostki dominującej (w zł)</t>
  </si>
  <si>
    <t>Zysk netto za okres przypisany akcjonariuszom jednostki dominującej</t>
  </si>
  <si>
    <t>SKONSOLIDOWANY RACHUNEK ZYSKÓW I STRAT</t>
  </si>
  <si>
    <t xml:space="preserve">     WYBRANE DANE FINANSOWE     </t>
  </si>
  <si>
    <t>Grupa Kapitałowa Orbis</t>
  </si>
  <si>
    <t>Zobowiązania związane z aktywami zaklasyfikowanymi jako przeznaczone do sprzedaży</t>
  </si>
  <si>
    <t xml:space="preserve">Kredyty i pożyczki </t>
  </si>
  <si>
    <t xml:space="preserve">         Udziały niekontrolujące</t>
  </si>
  <si>
    <t>Pozostałe całkowite dochody</t>
  </si>
  <si>
    <t>Kapitał z przeliczenia jednostek zagranicznych</t>
  </si>
  <si>
    <t xml:space="preserve">        Kapitał własny przypisany akcjonariuszom 
        jednostki dominującej</t>
  </si>
  <si>
    <t xml:space="preserve">stan na 30.09.2010          </t>
  </si>
  <si>
    <t xml:space="preserve">stan na 30.06.2011   </t>
  </si>
  <si>
    <t>SKONSOLIDOWANE SPRAWOZDANIE Z SYTUACJI FINANSOWEJ c.d.</t>
  </si>
  <si>
    <t>Aktywa z tytułu odroczonego podatku dochodowego</t>
  </si>
  <si>
    <t>Inwestycje w jednostce stowarzyszonej konsolidowanej 
metodą praw własności</t>
  </si>
  <si>
    <t>Wartości niematerialne, w tym:</t>
  </si>
  <si>
    <t>Udziałom niekontrolującym</t>
  </si>
  <si>
    <t>Akcjonariuszom jednostki dominującej</t>
  </si>
  <si>
    <t>Przypisane:</t>
  </si>
  <si>
    <t>Całkowite dochody/straty za okres</t>
  </si>
  <si>
    <t>Inne całkowite dochody/straty po opodatkowaniu</t>
  </si>
  <si>
    <t>Podatek dochodowy od innych całkowitych dochodów</t>
  </si>
  <si>
    <t>Inne całkowite dochody/straty przed opodatkowaniem</t>
  </si>
  <si>
    <t>Inne ujęte przychody i koszty</t>
  </si>
  <si>
    <t>Udział w pozostałych dochodach ogółem jednostek stowarzyszonych</t>
  </si>
  <si>
    <t>Zyski/straty aktuarialne z tyt. określonych planów świadczeń emerytalnych</t>
  </si>
  <si>
    <t>Zabezpieczenia przepływów pieniężnych</t>
  </si>
  <si>
    <t>Aktywa finansowe dostepne do sprzedaży</t>
  </si>
  <si>
    <t>Różnice kursowe z przeliczenia jednostek zagranicznych</t>
  </si>
  <si>
    <t>3 miesiące zakończone 30.09.2010</t>
  </si>
  <si>
    <t>3 miesiące zakończone 30.09.2011</t>
  </si>
  <si>
    <t>SKONSOLIDOWANE SPRAWOZDANIE Z CAŁKOWITYCH DOCHODÓW</t>
  </si>
  <si>
    <t>Objaśnienie do różnic w prezentacji danych za 9 miesięcy oraz za 3 miesiące zakończone 30 września 2010 roku w stosunku do danych opublikowanych uprzednio znajduje się w punkcie 12 niniejszego sprawozdania</t>
  </si>
  <si>
    <t>Podstawowy i rozwodniony zysk przypisany akcjonariuszom jednostki dominującej za okres</t>
  </si>
  <si>
    <t>Całość zysku/straty za okres dotyczy działalności kontynuowanej</t>
  </si>
  <si>
    <t>Przypisany:</t>
  </si>
  <si>
    <t xml:space="preserve">Strata z działalności zaniechanej </t>
  </si>
  <si>
    <t>Zysk netto z działalności kontynuowanej</t>
  </si>
  <si>
    <t>Udział w zyskach/stratach netto jednostek stowarzyszonych</t>
  </si>
  <si>
    <t>Strata na sprzedaży całości lub części udziałów jednostek podporządkowanych</t>
  </si>
  <si>
    <t>Aktualizacja wartości finansowych aktywów trwałych</t>
  </si>
  <si>
    <t>Przychody netto ze sprzedaży innych produktów, towarów
i materiałów</t>
  </si>
  <si>
    <t>I półrocze 2010</t>
  </si>
  <si>
    <t>I półrocze 2011</t>
  </si>
  <si>
    <t xml:space="preserve">SKONSOLIDOWANY RACHUNEK ZYSKÓW I STRAT                                                                               </t>
  </si>
  <si>
    <t xml:space="preserve">   -  dywidendy</t>
  </si>
  <si>
    <t xml:space="preserve"> - zbycie udziałów w jednostce zależnej</t>
  </si>
  <si>
    <t xml:space="preserve"> - inne całkowite dochody/straty</t>
  </si>
  <si>
    <t xml:space="preserve"> - dywidendy</t>
  </si>
  <si>
    <t xml:space="preserve"> - zbycie udziałów w jednostce zależnej </t>
  </si>
  <si>
    <t xml:space="preserve"> - zysk netto za okres    </t>
  </si>
  <si>
    <t>Udziały niekontrolujące</t>
  </si>
  <si>
    <t>Kapitał
z przeliczenia 
jednostek zagranicznych</t>
  </si>
  <si>
    <t>SKONSOLIDOWANE SPRAWOZDANIE ZE ZMIAN W KAPITALE WŁASNYM</t>
  </si>
  <si>
    <t>* W 2009 roku wartość środków pieniężnych i ich ekwiwalentów w działalnosci zaniechanej prezentowana jest w pozycji Aktywa klasyfikowane jako przeznaczone do sprzedaży ( nota…)</t>
  </si>
  <si>
    <t>*  łącznie z działalnością zaniechaną (patrz pkt 8 niniejszego sprawozdania)</t>
  </si>
  <si>
    <t xml:space="preserve">      o ograniczonej możliwości dysponowania</t>
  </si>
  <si>
    <t>Środki pieniężne na koniec okresu, w tym:</t>
  </si>
  <si>
    <t xml:space="preserve">Zmiana stanu środków pieniężnych i ich ekwiwalentów </t>
  </si>
  <si>
    <t>Razem dzialalność kontynuowana i zaniechana*</t>
  </si>
  <si>
    <t>Zmiana stanu środków pieniężnych i ich ekwiwalentów w działalności zaniechanej</t>
  </si>
  <si>
    <t>Dzialaność zaniechana*</t>
  </si>
  <si>
    <t>Spłata odsetek i inne wydatki związane z obsługą zadłużenia 
z tytułu kredytów i pożyczek</t>
  </si>
  <si>
    <t xml:space="preserve">Udzielenie pożyczek </t>
  </si>
  <si>
    <t>Wydatki na nabycie krótkoterminowych papierów wartościowych</t>
  </si>
  <si>
    <t xml:space="preserve">Spłata udzielonych pożyczek </t>
  </si>
  <si>
    <t>Przychody ze sprzedaży udziałów w jednostkach powiązanych</t>
  </si>
  <si>
    <t>Przychody ze sprzedaży nieruchomości inwestycyjnych</t>
  </si>
  <si>
    <t>Przychody ze sprzedaży rzeczowych aktywów trwałych 
oraz wartości niematerialnych</t>
  </si>
  <si>
    <t>Zmiana stanu zobowiązań krótkoterminowych, z wyjątkiem 
pożyczek i kredytów</t>
  </si>
  <si>
    <t xml:space="preserve">Odsetki </t>
  </si>
  <si>
    <t>Zyski/Strata z tytułu różnic kursowych</t>
  </si>
  <si>
    <t>Udział w zyskach/stratach netto jednostek wycenianych metodą praw własności</t>
  </si>
  <si>
    <t>Korekty:</t>
  </si>
  <si>
    <t>9 miesięcy zakończonych 30.09.2010 *</t>
  </si>
  <si>
    <t xml:space="preserve">SKONSOLIDOWANE SPRAWOZDANIE Z PRZEPŁYWÓW PIENIĘŻNYCH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</si>
</sst>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0,000"/>
    <numFmt numFmtId="182" formatCode="0.0"/>
    <numFmt numFmtId="183" formatCode="#,##0.0"/>
    <numFmt numFmtId="184" formatCode="0.000000"/>
    <numFmt numFmtId="185" formatCode="0.0000000"/>
    <numFmt numFmtId="186" formatCode="0.00000"/>
    <numFmt numFmtId="187" formatCode="0.0000"/>
    <numFmt numFmtId="188" formatCode="0.000"/>
    <numFmt numFmtId="189" formatCode="#,##0;[Red]\-\ #,##0;@"/>
    <numFmt numFmtId="190" formatCode="#,##0;\-\ #,##0;@"/>
    <numFmt numFmtId="191" formatCode="#,##0.00;\-\ #,##0.00;@"/>
    <numFmt numFmtId="192" formatCode="#,##0.0;\-\ #,##0.0;@"/>
    <numFmt numFmtId="193" formatCode="#,##0.000"/>
    <numFmt numFmtId="194" formatCode="#,##0.0000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  <numFmt numFmtId="199" formatCode="#,##0;\(#,##0\)"/>
    <numFmt numFmtId="200" formatCode="#,##0.0;\(#,##0.0\)"/>
    <numFmt numFmtId="201" formatCode="#,##0.00;\(#,##0.00\)"/>
    <numFmt numFmtId="202" formatCode="#,##0.000;\(#,##0.000\)"/>
    <numFmt numFmtId="203" formatCode="#,##0.0000;\(#,##0.0000\)"/>
    <numFmt numFmtId="204" formatCode="#,##0.00000;\(#,##0.00000\)"/>
    <numFmt numFmtId="205" formatCode="#,##0.000000;\(#,##0.000000\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9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8"/>
      <name val="Arial"/>
      <family val="2"/>
    </font>
    <font>
      <sz val="9"/>
      <name val="MS Sans Serif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2"/>
      <name val="MS Sans Serif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199" fontId="6" fillId="33" borderId="0" xfId="0" applyNumberFormat="1" applyFont="1" applyFill="1" applyAlignment="1">
      <alignment horizontal="left" vertical="center"/>
    </xf>
    <xf numFmtId="199" fontId="6" fillId="33" borderId="0" xfId="0" applyNumberFormat="1" applyFont="1" applyFill="1" applyAlignment="1">
      <alignment vertical="center"/>
    </xf>
    <xf numFmtId="199" fontId="6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vertical="center"/>
    </xf>
    <xf numFmtId="199" fontId="10" fillId="33" borderId="0" xfId="0" applyNumberFormat="1" applyFont="1" applyFill="1" applyBorder="1" applyAlignment="1">
      <alignment horizontal="left" vertical="center" wrapText="1"/>
    </xf>
    <xf numFmtId="199" fontId="10" fillId="33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 horizontal="left" vertical="center"/>
    </xf>
    <xf numFmtId="199" fontId="10" fillId="33" borderId="0" xfId="0" applyNumberFormat="1" applyFont="1" applyFill="1" applyAlignment="1" applyProtection="1">
      <alignment horizontal="centerContinuous" vertical="center"/>
      <protection locked="0"/>
    </xf>
    <xf numFmtId="199" fontId="7" fillId="33" borderId="0" xfId="0" applyNumberFormat="1" applyFont="1" applyFill="1" applyBorder="1" applyAlignment="1">
      <alignment horizontal="centerContinuous" vertical="center"/>
    </xf>
    <xf numFmtId="199" fontId="7" fillId="33" borderId="0" xfId="0" applyNumberFormat="1" applyFont="1" applyFill="1" applyBorder="1" applyAlignment="1">
      <alignment horizontal="right" vertical="center"/>
    </xf>
    <xf numFmtId="199" fontId="6" fillId="33" borderId="10" xfId="0" applyNumberFormat="1" applyFont="1" applyFill="1" applyBorder="1" applyAlignment="1">
      <alignment horizontal="center" vertical="center" wrapText="1"/>
    </xf>
    <xf numFmtId="199" fontId="6" fillId="33" borderId="11" xfId="0" applyNumberFormat="1" applyFont="1" applyFill="1" applyBorder="1" applyAlignment="1">
      <alignment horizontal="center" vertical="center" wrapText="1"/>
    </xf>
    <xf numFmtId="199" fontId="13" fillId="33" borderId="12" xfId="0" applyNumberFormat="1" applyFont="1" applyFill="1" applyBorder="1" applyAlignment="1">
      <alignment horizontal="centerContinuous" vertical="center" wrapText="1"/>
    </xf>
    <xf numFmtId="199" fontId="13" fillId="33" borderId="13" xfId="0" applyNumberFormat="1" applyFont="1" applyFill="1" applyBorder="1" applyAlignment="1">
      <alignment horizontal="centerContinuous" vertical="center" wrapText="1"/>
    </xf>
    <xf numFmtId="199" fontId="13" fillId="33" borderId="0" xfId="0" applyNumberFormat="1" applyFont="1" applyFill="1" applyBorder="1" applyAlignment="1">
      <alignment horizontal="centerContinuous" vertical="center" wrapText="1"/>
    </xf>
    <xf numFmtId="199" fontId="13" fillId="33" borderId="14" xfId="0" applyNumberFormat="1" applyFont="1" applyFill="1" applyBorder="1" applyAlignment="1">
      <alignment horizontal="centerContinuous" vertical="center" wrapText="1"/>
    </xf>
    <xf numFmtId="199" fontId="14" fillId="33" borderId="15" xfId="0" applyNumberFormat="1" applyFont="1" applyFill="1" applyBorder="1" applyAlignment="1">
      <alignment horizontal="center" vertical="center" wrapText="1"/>
    </xf>
    <xf numFmtId="199" fontId="13" fillId="33" borderId="14" xfId="0" applyNumberFormat="1" applyFont="1" applyFill="1" applyBorder="1" applyAlignment="1">
      <alignment horizontal="center" vertical="center" wrapText="1"/>
    </xf>
    <xf numFmtId="199" fontId="13" fillId="33" borderId="16" xfId="0" applyNumberFormat="1" applyFont="1" applyFill="1" applyBorder="1" applyAlignment="1">
      <alignment horizontal="center" vertical="center" wrapText="1"/>
    </xf>
    <xf numFmtId="199" fontId="7" fillId="33" borderId="14" xfId="0" applyNumberFormat="1" applyFont="1" applyFill="1" applyBorder="1" applyAlignment="1">
      <alignment horizontal="left" vertical="center" wrapText="1"/>
    </xf>
    <xf numFmtId="199" fontId="7" fillId="33" borderId="14" xfId="0" applyNumberFormat="1" applyFont="1" applyFill="1" applyBorder="1" applyAlignment="1" applyProtection="1">
      <alignment vertical="center"/>
      <protection locked="0"/>
    </xf>
    <xf numFmtId="199" fontId="7" fillId="33" borderId="16" xfId="0" applyNumberFormat="1" applyFont="1" applyFill="1" applyBorder="1" applyAlignment="1" applyProtection="1">
      <alignment vertical="center"/>
      <protection locked="0"/>
    </xf>
    <xf numFmtId="199" fontId="10" fillId="33" borderId="14" xfId="0" applyNumberFormat="1" applyFont="1" applyFill="1" applyBorder="1" applyAlignment="1" applyProtection="1">
      <alignment vertical="center"/>
      <protection locked="0"/>
    </xf>
    <xf numFmtId="199" fontId="7" fillId="33" borderId="16" xfId="0" applyNumberFormat="1" applyFont="1" applyFill="1" applyBorder="1" applyAlignment="1">
      <alignment horizontal="right" vertical="center" wrapText="1"/>
    </xf>
    <xf numFmtId="199" fontId="7" fillId="33" borderId="14" xfId="0" applyNumberFormat="1" applyFont="1" applyFill="1" applyBorder="1" applyAlignment="1">
      <alignment horizontal="right" vertical="center" wrapText="1"/>
    </xf>
    <xf numFmtId="199" fontId="7" fillId="33" borderId="14" xfId="0" applyNumberFormat="1" applyFont="1" applyFill="1" applyBorder="1" applyAlignment="1" applyProtection="1">
      <alignment horizontal="right" vertical="center"/>
      <protection locked="0"/>
    </xf>
    <xf numFmtId="199" fontId="7" fillId="33" borderId="10" xfId="0" applyNumberFormat="1" applyFont="1" applyFill="1" applyBorder="1" applyAlignment="1">
      <alignment horizontal="left" vertical="center" wrapText="1"/>
    </xf>
    <xf numFmtId="199" fontId="7" fillId="33" borderId="10" xfId="0" applyNumberFormat="1" applyFont="1" applyFill="1" applyBorder="1" applyAlignment="1" applyProtection="1">
      <alignment horizontal="right" vertical="center"/>
      <protection locked="0"/>
    </xf>
    <xf numFmtId="199" fontId="7" fillId="33" borderId="16" xfId="0" applyNumberFormat="1" applyFont="1" applyFill="1" applyBorder="1" applyAlignment="1" applyProtection="1">
      <alignment horizontal="right" vertical="center"/>
      <protection locked="0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6" fillId="33" borderId="0" xfId="0" applyNumberFormat="1" applyFont="1" applyFill="1" applyBorder="1" applyAlignment="1">
      <alignment horizontal="center" vertical="center" wrapText="1"/>
    </xf>
    <xf numFmtId="199" fontId="13" fillId="33" borderId="0" xfId="0" applyNumberFormat="1" applyFont="1" applyFill="1" applyBorder="1" applyAlignment="1">
      <alignment horizontal="center" vertical="center" wrapText="1"/>
    </xf>
    <xf numFmtId="199" fontId="15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7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0" xfId="0" applyNumberFormat="1" applyFont="1" applyFill="1" applyBorder="1" applyAlignment="1" applyProtection="1">
      <alignment horizontal="right" vertical="center"/>
      <protection locked="0"/>
    </xf>
    <xf numFmtId="199" fontId="6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Border="1" applyAlignment="1">
      <alignment horizontal="left" vertical="center"/>
    </xf>
    <xf numFmtId="199" fontId="7" fillId="33" borderId="0" xfId="0" applyNumberFormat="1" applyFont="1" applyFill="1" applyBorder="1" applyAlignment="1" applyProtection="1">
      <alignment horizontal="left" vertical="center"/>
      <protection locked="0"/>
    </xf>
    <xf numFmtId="199" fontId="15" fillId="33" borderId="0" xfId="0" applyNumberFormat="1" applyFont="1" applyFill="1" applyBorder="1" applyAlignment="1" applyProtection="1">
      <alignment horizontal="right" vertical="top"/>
      <protection locked="0"/>
    </xf>
    <xf numFmtId="199" fontId="6" fillId="33" borderId="0" xfId="0" applyNumberFormat="1" applyFont="1" applyFill="1" applyBorder="1" applyAlignment="1" applyProtection="1">
      <alignment horizontal="right" vertical="top"/>
      <protection locked="0"/>
    </xf>
    <xf numFmtId="199" fontId="6" fillId="33" borderId="0" xfId="0" applyNumberFormat="1" applyFont="1" applyFill="1" applyAlignment="1">
      <alignment vertical="top"/>
    </xf>
    <xf numFmtId="199" fontId="11" fillId="33" borderId="0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>
      <alignment horizontal="left" vertical="top" wrapText="1"/>
    </xf>
    <xf numFmtId="199" fontId="11" fillId="33" borderId="0" xfId="0" applyNumberFormat="1" applyFont="1" applyFill="1" applyAlignment="1">
      <alignment vertical="center"/>
    </xf>
    <xf numFmtId="199" fontId="11" fillId="33" borderId="0" xfId="0" applyNumberFormat="1" applyFont="1" applyFill="1" applyBorder="1" applyAlignment="1">
      <alignment horizontal="left"/>
    </xf>
    <xf numFmtId="199" fontId="11" fillId="33" borderId="0" xfId="0" applyNumberFormat="1" applyFont="1" applyFill="1" applyBorder="1" applyAlignment="1" applyProtection="1">
      <alignment horizontal="left"/>
      <protection locked="0"/>
    </xf>
    <xf numFmtId="199" fontId="7" fillId="33" borderId="0" xfId="0" applyNumberFormat="1" applyFont="1" applyFill="1" applyBorder="1" applyAlignment="1" applyProtection="1">
      <alignment horizontal="left"/>
      <protection locked="0"/>
    </xf>
    <xf numFmtId="199" fontId="7" fillId="33" borderId="0" xfId="0" applyNumberFormat="1" applyFont="1" applyFill="1" applyAlignment="1">
      <alignment horizontal="left"/>
    </xf>
    <xf numFmtId="199" fontId="11" fillId="0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0" xfId="0" applyNumberFormat="1" applyFont="1" applyFill="1" applyBorder="1" applyAlignment="1">
      <alignment horizontal="center" vertical="center" wrapText="1"/>
    </xf>
    <xf numFmtId="199" fontId="10" fillId="33" borderId="0" xfId="0" applyNumberFormat="1" applyFont="1" applyFill="1" applyBorder="1" applyAlignment="1">
      <alignment vertical="center"/>
    </xf>
    <xf numFmtId="199" fontId="12" fillId="33" borderId="0" xfId="0" applyNumberFormat="1" applyFont="1" applyFill="1" applyBorder="1" applyAlignment="1">
      <alignment vertical="center" wrapText="1"/>
    </xf>
    <xf numFmtId="199" fontId="12" fillId="33" borderId="0" xfId="0" applyNumberFormat="1" applyFont="1" applyFill="1" applyBorder="1" applyAlignment="1" applyProtection="1">
      <alignment horizontal="right" vertical="center"/>
      <protection locked="0"/>
    </xf>
    <xf numFmtId="199" fontId="12" fillId="33" borderId="0" xfId="0" applyNumberFormat="1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 vertical="center" wrapText="1"/>
    </xf>
    <xf numFmtId="199" fontId="7" fillId="33" borderId="0" xfId="0" applyNumberFormat="1" applyFont="1" applyFill="1" applyBorder="1" applyAlignment="1" applyProtection="1">
      <alignment vertical="center"/>
      <protection locked="0"/>
    </xf>
    <xf numFmtId="199" fontId="7" fillId="33" borderId="0" xfId="0" applyNumberFormat="1" applyFont="1" applyFill="1" applyAlignment="1">
      <alignment horizontal="left" vertical="center"/>
    </xf>
    <xf numFmtId="199" fontId="12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horizontal="center" vertical="center"/>
    </xf>
    <xf numFmtId="199" fontId="7" fillId="33" borderId="0" xfId="0" applyNumberFormat="1" applyFont="1" applyFill="1" applyAlignment="1">
      <alignment horizontal="center" vertical="center"/>
    </xf>
    <xf numFmtId="199" fontId="10" fillId="33" borderId="0" xfId="0" applyNumberFormat="1" applyFont="1" applyFill="1" applyAlignment="1" applyProtection="1">
      <alignment vertical="center"/>
      <protection locked="0"/>
    </xf>
    <xf numFmtId="199" fontId="10" fillId="33" borderId="0" xfId="0" applyNumberFormat="1" applyFont="1" applyFill="1" applyBorder="1" applyAlignment="1" applyProtection="1">
      <alignment vertical="center"/>
      <protection locked="0"/>
    </xf>
    <xf numFmtId="199" fontId="10" fillId="33" borderId="0" xfId="0" applyNumberFormat="1" applyFont="1" applyFill="1" applyBorder="1" applyAlignment="1" applyProtection="1">
      <alignment horizontal="center" vertical="center"/>
      <protection locked="0"/>
    </xf>
    <xf numFmtId="199" fontId="10" fillId="33" borderId="0" xfId="0" applyNumberFormat="1" applyFont="1" applyFill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3" fontId="11" fillId="33" borderId="0" xfId="0" applyNumberFormat="1" applyFont="1" applyFill="1" applyBorder="1" applyAlignment="1">
      <alignment horizontal="right" vertical="center" wrapText="1"/>
    </xf>
    <xf numFmtId="3" fontId="11" fillId="33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5" fillId="33" borderId="0" xfId="0" applyNumberFormat="1" applyFont="1" applyFill="1" applyBorder="1" applyAlignment="1" applyProtection="1">
      <alignment horizontal="right" vertical="center"/>
      <protection locked="0"/>
    </xf>
    <xf numFmtId="3" fontId="15" fillId="33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3" fontId="15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 vertical="center"/>
    </xf>
    <xf numFmtId="3" fontId="11" fillId="33" borderId="0" xfId="0" applyNumberFormat="1" applyFont="1" applyFill="1" applyBorder="1" applyAlignment="1">
      <alignment horizontal="right" wrapText="1"/>
    </xf>
    <xf numFmtId="199" fontId="7" fillId="33" borderId="0" xfId="0" applyNumberFormat="1" applyFont="1" applyFill="1" applyBorder="1" applyAlignment="1">
      <alignment horizontal="left" vertical="center" wrapText="1"/>
    </xf>
    <xf numFmtId="199" fontId="10" fillId="33" borderId="0" xfId="0" applyNumberFormat="1" applyFont="1" applyFill="1" applyBorder="1" applyAlignment="1" applyProtection="1">
      <alignment horizontal="centerContinuous" vertical="center"/>
      <protection locked="0"/>
    </xf>
    <xf numFmtId="199" fontId="7" fillId="33" borderId="0" xfId="0" applyNumberFormat="1" applyFont="1" applyFill="1" applyBorder="1" applyAlignment="1">
      <alignment horizontal="right" vertical="center" wrapText="1"/>
    </xf>
    <xf numFmtId="199" fontId="11" fillId="33" borderId="0" xfId="0" applyNumberFormat="1" applyFont="1" applyFill="1" applyBorder="1" applyAlignment="1">
      <alignment horizontal="right" vertical="center" wrapText="1"/>
    </xf>
    <xf numFmtId="199" fontId="15" fillId="33" borderId="0" xfId="0" applyNumberFormat="1" applyFont="1" applyFill="1" applyBorder="1" applyAlignment="1">
      <alignment horizontal="right" vertical="center" wrapText="1"/>
    </xf>
    <xf numFmtId="199" fontId="15" fillId="33" borderId="0" xfId="0" applyNumberFormat="1" applyFont="1" applyFill="1" applyBorder="1" applyAlignment="1">
      <alignment vertical="center"/>
    </xf>
    <xf numFmtId="199" fontId="15" fillId="33" borderId="17" xfId="0" applyNumberFormat="1" applyFont="1" applyFill="1" applyBorder="1" applyAlignment="1">
      <alignment vertical="center"/>
    </xf>
    <xf numFmtId="199" fontId="15" fillId="0" borderId="0" xfId="0" applyNumberFormat="1" applyFont="1" applyFill="1" applyBorder="1" applyAlignment="1">
      <alignment horizontal="left" vertical="center" wrapText="1"/>
    </xf>
    <xf numFmtId="199" fontId="11" fillId="34" borderId="0" xfId="0" applyNumberFormat="1" applyFont="1" applyFill="1" applyBorder="1" applyAlignment="1" applyProtection="1">
      <alignment horizontal="right" vertical="center"/>
      <protection locked="0"/>
    </xf>
    <xf numFmtId="199" fontId="11" fillId="34" borderId="0" xfId="0" applyNumberFormat="1" applyFont="1" applyFill="1" applyBorder="1" applyAlignment="1">
      <alignment horizontal="right" vertical="center" wrapText="1"/>
    </xf>
    <xf numFmtId="199" fontId="11" fillId="0" borderId="0" xfId="0" applyNumberFormat="1" applyFont="1" applyFill="1" applyBorder="1" applyAlignment="1">
      <alignment horizontal="right" vertical="center" wrapText="1"/>
    </xf>
    <xf numFmtId="199" fontId="7" fillId="0" borderId="0" xfId="0" applyNumberFormat="1" applyFont="1" applyAlignment="1">
      <alignment vertical="center"/>
    </xf>
    <xf numFmtId="199" fontId="7" fillId="0" borderId="0" xfId="0" applyNumberFormat="1" applyFont="1" applyAlignment="1">
      <alignment horizontal="right" vertical="center"/>
    </xf>
    <xf numFmtId="199" fontId="7" fillId="33" borderId="0" xfId="0" applyNumberFormat="1" applyFont="1" applyFill="1" applyAlignment="1">
      <alignment horizontal="right" vertical="center"/>
    </xf>
    <xf numFmtId="201" fontId="11" fillId="33" borderId="0" xfId="0" applyNumberFormat="1" applyFont="1" applyFill="1" applyBorder="1" applyAlignment="1" applyProtection="1">
      <alignment horizontal="right" vertical="center"/>
      <protection locked="0"/>
    </xf>
    <xf numFmtId="201" fontId="15" fillId="33" borderId="0" xfId="0" applyNumberFormat="1" applyFont="1" applyFill="1" applyBorder="1" applyAlignment="1">
      <alignment horizontal="left" vertical="center" wrapText="1"/>
    </xf>
    <xf numFmtId="199" fontId="7" fillId="0" borderId="0" xfId="0" applyNumberFormat="1" applyFont="1" applyFill="1" applyBorder="1" applyAlignment="1">
      <alignment vertical="center" wrapText="1"/>
    </xf>
    <xf numFmtId="199" fontId="7" fillId="0" borderId="0" xfId="0" applyNumberFormat="1" applyFont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 applyProtection="1">
      <alignment vertical="center"/>
      <protection locked="0"/>
    </xf>
    <xf numFmtId="199" fontId="7" fillId="0" borderId="0" xfId="0" applyNumberFormat="1" applyFont="1" applyFill="1" applyBorder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7" fillId="0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 horizontal="right" vertical="center"/>
    </xf>
    <xf numFmtId="199" fontId="12" fillId="33" borderId="0" xfId="0" applyNumberFormat="1" applyFont="1" applyFill="1" applyBorder="1" applyAlignment="1">
      <alignment horizontal="center" vertical="center"/>
    </xf>
    <xf numFmtId="199" fontId="12" fillId="33" borderId="0" xfId="0" applyNumberFormat="1" applyFont="1" applyFill="1" applyBorder="1" applyAlignment="1">
      <alignment horizontal="right" vertical="center" wrapText="1"/>
    </xf>
    <xf numFmtId="199" fontId="12" fillId="33" borderId="0" xfId="0" applyNumberFormat="1" applyFont="1" applyFill="1" applyBorder="1" applyAlignment="1" applyProtection="1">
      <alignment vertical="center"/>
      <protection locked="0"/>
    </xf>
    <xf numFmtId="199" fontId="14" fillId="33" borderId="0" xfId="0" applyNumberFormat="1" applyFont="1" applyFill="1" applyBorder="1" applyAlignment="1">
      <alignment horizontal="right" vertical="center" wrapText="1"/>
    </xf>
    <xf numFmtId="199" fontId="12" fillId="33" borderId="0" xfId="0" applyNumberFormat="1" applyFont="1" applyFill="1" applyBorder="1" applyAlignment="1" applyProtection="1">
      <alignment horizontal="right" vertical="top"/>
      <protection locked="0"/>
    </xf>
    <xf numFmtId="199" fontId="7" fillId="33" borderId="0" xfId="0" applyNumberFormat="1" applyFont="1" applyFill="1" applyAlignment="1">
      <alignment vertical="top"/>
    </xf>
    <xf numFmtId="199" fontId="12" fillId="0" borderId="0" xfId="0" applyNumberFormat="1" applyFont="1" applyAlignment="1">
      <alignment vertical="center"/>
    </xf>
    <xf numFmtId="199" fontId="12" fillId="0" borderId="0" xfId="0" applyNumberFormat="1" applyFont="1" applyFill="1" applyBorder="1" applyAlignment="1">
      <alignment horizontal="right" vertical="center" wrapText="1"/>
    </xf>
    <xf numFmtId="199" fontId="12" fillId="0" borderId="0" xfId="0" applyNumberFormat="1" applyFont="1" applyBorder="1" applyAlignment="1">
      <alignment vertical="center"/>
    </xf>
    <xf numFmtId="199" fontId="12" fillId="0" borderId="0" xfId="0" applyNumberFormat="1" applyFont="1" applyFill="1" applyBorder="1" applyAlignment="1" applyProtection="1">
      <alignment horizontal="right" vertical="center"/>
      <protection locked="0"/>
    </xf>
    <xf numFmtId="199" fontId="12" fillId="33" borderId="0" xfId="0" applyNumberFormat="1" applyFont="1" applyFill="1" applyBorder="1" applyAlignment="1" applyProtection="1">
      <alignment horizontal="left" vertical="center"/>
      <protection locked="0"/>
    </xf>
    <xf numFmtId="199" fontId="11" fillId="33" borderId="0" xfId="0" applyNumberFormat="1" applyFont="1" applyFill="1" applyAlignment="1">
      <alignment horizontal="left" vertical="center"/>
    </xf>
    <xf numFmtId="199" fontId="14" fillId="33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 vertical="center" textRotation="90"/>
    </xf>
    <xf numFmtId="199" fontId="14" fillId="33" borderId="0" xfId="0" applyNumberFormat="1" applyFont="1" applyFill="1" applyAlignment="1">
      <alignment vertical="center" textRotation="90"/>
    </xf>
    <xf numFmtId="199" fontId="14" fillId="33" borderId="0" xfId="0" applyNumberFormat="1" applyFont="1" applyFill="1" applyAlignment="1">
      <alignment horizontal="center" vertical="center" textRotation="90" wrapText="1"/>
    </xf>
    <xf numFmtId="199" fontId="14" fillId="33" borderId="0" xfId="0" applyNumberFormat="1" applyFont="1" applyFill="1" applyBorder="1" applyAlignment="1">
      <alignment horizontal="center" vertical="center" textRotation="90" wrapText="1"/>
    </xf>
    <xf numFmtId="199" fontId="16" fillId="0" borderId="0" xfId="0" applyNumberFormat="1" applyFont="1" applyAlignment="1">
      <alignment horizontal="center" vertical="center" textRotation="90" wrapText="1"/>
    </xf>
    <xf numFmtId="199" fontId="16" fillId="33" borderId="0" xfId="0" applyNumberFormat="1" applyFont="1" applyFill="1" applyAlignment="1">
      <alignment horizontal="center" vertical="center" textRotation="90" wrapText="1"/>
    </xf>
    <xf numFmtId="199" fontId="12" fillId="0" borderId="0" xfId="0" applyNumberFormat="1" applyFont="1" applyFill="1" applyAlignment="1">
      <alignment vertical="center"/>
    </xf>
    <xf numFmtId="199" fontId="15" fillId="33" borderId="0" xfId="0" applyNumberFormat="1" applyFont="1" applyFill="1" applyAlignment="1">
      <alignment vertical="center"/>
    </xf>
    <xf numFmtId="199" fontId="11" fillId="0" borderId="0" xfId="0" applyNumberFormat="1" applyFont="1" applyAlignment="1">
      <alignment vertical="center"/>
    </xf>
    <xf numFmtId="49" fontId="11" fillId="33" borderId="0" xfId="0" applyNumberFormat="1" applyFont="1" applyFill="1" applyBorder="1" applyAlignment="1">
      <alignment vertical="center" wrapText="1"/>
    </xf>
    <xf numFmtId="199" fontId="15" fillId="0" borderId="0" xfId="0" applyNumberFormat="1" applyFont="1" applyAlignment="1">
      <alignment vertical="center"/>
    </xf>
    <xf numFmtId="199" fontId="11" fillId="0" borderId="0" xfId="0" applyNumberFormat="1" applyFont="1" applyFill="1" applyAlignment="1">
      <alignment vertical="center"/>
    </xf>
    <xf numFmtId="199" fontId="11" fillId="34" borderId="0" xfId="0" applyNumberFormat="1" applyFont="1" applyFill="1" applyAlignment="1">
      <alignment vertical="center"/>
    </xf>
    <xf numFmtId="199" fontId="12" fillId="33" borderId="0" xfId="0" applyNumberFormat="1" applyFont="1" applyFill="1" applyAlignment="1">
      <alignment/>
    </xf>
    <xf numFmtId="199" fontId="14" fillId="33" borderId="0" xfId="0" applyNumberFormat="1" applyFont="1" applyFill="1" applyAlignment="1">
      <alignment/>
    </xf>
    <xf numFmtId="199" fontId="12" fillId="0" borderId="0" xfId="0" applyNumberFormat="1" applyFont="1" applyAlignment="1">
      <alignment/>
    </xf>
    <xf numFmtId="199" fontId="11" fillId="33" borderId="0" xfId="0" applyNumberFormat="1" applyFont="1" applyFill="1" applyBorder="1" applyAlignment="1">
      <alignment horizontal="left" wrapText="1"/>
    </xf>
    <xf numFmtId="199" fontId="7" fillId="33" borderId="0" xfId="0" applyNumberFormat="1" applyFont="1" applyFill="1" applyBorder="1" applyAlignment="1" applyProtection="1">
      <alignment horizontal="center" vertical="center"/>
      <protection locked="0"/>
    </xf>
    <xf numFmtId="199" fontId="7" fillId="33" borderId="0" xfId="0" applyNumberFormat="1" applyFont="1" applyFill="1" applyAlignment="1" applyProtection="1">
      <alignment horizontal="center" vertical="center"/>
      <protection locked="0"/>
    </xf>
    <xf numFmtId="199" fontId="11" fillId="0" borderId="0" xfId="0" applyNumberFormat="1" applyFont="1" applyFill="1" applyBorder="1" applyAlignment="1">
      <alignment vertical="center"/>
    </xf>
    <xf numFmtId="199" fontId="12" fillId="0" borderId="0" xfId="0" applyNumberFormat="1" applyFont="1" applyFill="1" applyAlignment="1">
      <alignment/>
    </xf>
    <xf numFmtId="199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4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left" vertical="center" wrapText="1"/>
    </xf>
    <xf numFmtId="3" fontId="15" fillId="33" borderId="19" xfId="0" applyNumberFormat="1" applyFont="1" applyFill="1" applyBorder="1" applyAlignment="1" applyProtection="1">
      <alignment horizontal="right" vertical="center"/>
      <protection locked="0"/>
    </xf>
    <xf numFmtId="3" fontId="15" fillId="33" borderId="19" xfId="0" applyNumberFormat="1" applyFont="1" applyFill="1" applyBorder="1" applyAlignment="1">
      <alignment horizontal="right" vertical="center" wrapText="1"/>
    </xf>
    <xf numFmtId="199" fontId="14" fillId="33" borderId="18" xfId="0" applyNumberFormat="1" applyFont="1" applyFill="1" applyBorder="1" applyAlignment="1">
      <alignment horizontal="center" vertical="center" wrapText="1"/>
    </xf>
    <xf numFmtId="199" fontId="15" fillId="33" borderId="20" xfId="0" applyNumberFormat="1" applyFont="1" applyFill="1" applyBorder="1" applyAlignment="1">
      <alignment horizontal="left" vertical="center" wrapText="1"/>
    </xf>
    <xf numFmtId="199" fontId="15" fillId="33" borderId="20" xfId="0" applyNumberFormat="1" applyFont="1" applyFill="1" applyBorder="1" applyAlignment="1">
      <alignment vertical="center"/>
    </xf>
    <xf numFmtId="199" fontId="11" fillId="33" borderId="20" xfId="0" applyNumberFormat="1" applyFont="1" applyFill="1" applyBorder="1" applyAlignment="1">
      <alignment horizontal="left" vertical="center" wrapText="1"/>
    </xf>
    <xf numFmtId="199" fontId="11" fillId="33" borderId="20" xfId="0" applyNumberFormat="1" applyFont="1" applyFill="1" applyBorder="1" applyAlignment="1">
      <alignment vertical="center"/>
    </xf>
    <xf numFmtId="199" fontId="15" fillId="33" borderId="19" xfId="0" applyNumberFormat="1" applyFont="1" applyFill="1" applyBorder="1" applyAlignment="1">
      <alignment horizontal="left" vertical="center" wrapText="1"/>
    </xf>
    <xf numFmtId="199" fontId="15" fillId="33" borderId="19" xfId="0" applyNumberFormat="1" applyFont="1" applyFill="1" applyBorder="1" applyAlignment="1">
      <alignment vertical="center"/>
    </xf>
    <xf numFmtId="199" fontId="14" fillId="33" borderId="18" xfId="0" applyNumberFormat="1" applyFont="1" applyFill="1" applyBorder="1" applyAlignment="1">
      <alignment horizontal="center" vertical="center" textRotation="90" wrapText="1"/>
    </xf>
    <xf numFmtId="199" fontId="15" fillId="33" borderId="21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>
      <alignment vertical="center" wrapText="1"/>
    </xf>
    <xf numFmtId="199" fontId="15" fillId="33" borderId="20" xfId="0" applyNumberFormat="1" applyFont="1" applyFill="1" applyBorder="1" applyAlignment="1" applyProtection="1">
      <alignment horizontal="right" vertical="center"/>
      <protection locked="0"/>
    </xf>
    <xf numFmtId="199" fontId="15" fillId="33" borderId="22" xfId="0" applyNumberFormat="1" applyFont="1" applyFill="1" applyBorder="1" applyAlignment="1" applyProtection="1">
      <alignment horizontal="right" vertical="top"/>
      <protection locked="0"/>
    </xf>
    <xf numFmtId="199" fontId="15" fillId="33" borderId="19" xfId="0" applyNumberFormat="1" applyFont="1" applyFill="1" applyBorder="1" applyAlignment="1" applyProtection="1">
      <alignment horizontal="right" vertical="top"/>
      <protection locked="0"/>
    </xf>
    <xf numFmtId="199" fontId="15" fillId="33" borderId="19" xfId="0" applyNumberFormat="1" applyFont="1" applyFill="1" applyBorder="1" applyAlignment="1">
      <alignment horizontal="right" vertical="center" wrapText="1"/>
    </xf>
    <xf numFmtId="3" fontId="15" fillId="33" borderId="0" xfId="0" applyNumberFormat="1" applyFont="1" applyFill="1" applyBorder="1" applyAlignment="1" applyProtection="1">
      <alignment horizontal="right"/>
      <protection locked="0"/>
    </xf>
    <xf numFmtId="3" fontId="11" fillId="33" borderId="0" xfId="0" applyNumberFormat="1" applyFont="1" applyFill="1" applyBorder="1" applyAlignment="1">
      <alignment vertical="center"/>
    </xf>
    <xf numFmtId="199" fontId="17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center" vertical="center"/>
    </xf>
    <xf numFmtId="199" fontId="14" fillId="33" borderId="0" xfId="0" applyNumberFormat="1" applyFont="1" applyFill="1" applyAlignment="1">
      <alignment horizontal="left" vertical="center"/>
    </xf>
    <xf numFmtId="199" fontId="15" fillId="33" borderId="0" xfId="0" applyNumberFormat="1" applyFont="1" applyFill="1" applyAlignment="1">
      <alignment horizontal="left" vertical="center"/>
    </xf>
    <xf numFmtId="199" fontId="15" fillId="33" borderId="0" xfId="0" applyNumberFormat="1" applyFont="1" applyFill="1" applyAlignment="1">
      <alignment horizontal="centerContinuous" vertical="center"/>
    </xf>
    <xf numFmtId="199" fontId="6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Alignment="1">
      <alignment horizontal="center" vertical="center"/>
    </xf>
    <xf numFmtId="199" fontId="11" fillId="33" borderId="0" xfId="0" applyNumberFormat="1" applyFont="1" applyFill="1" applyAlignment="1" applyProtection="1">
      <alignment horizontal="centerContinuous" vertical="center"/>
      <protection locked="0"/>
    </xf>
    <xf numFmtId="199" fontId="11" fillId="33" borderId="0" xfId="0" applyNumberFormat="1" applyFont="1" applyFill="1" applyAlignment="1">
      <alignment horizontal="centerContinuous" vertical="center"/>
    </xf>
    <xf numFmtId="199" fontId="14" fillId="33" borderId="0" xfId="0" applyNumberFormat="1" applyFont="1" applyFill="1" applyBorder="1" applyAlignment="1">
      <alignment horizontal="centerContinuous" vertical="center" wrapText="1"/>
    </xf>
    <xf numFmtId="199" fontId="15" fillId="33" borderId="0" xfId="0" applyNumberFormat="1" applyFont="1" applyFill="1" applyAlignment="1">
      <alignment/>
    </xf>
    <xf numFmtId="199" fontId="15" fillId="33" borderId="0" xfId="0" applyNumberFormat="1" applyFont="1" applyFill="1" applyBorder="1" applyAlignment="1">
      <alignment horizontal="center" wrapText="1"/>
    </xf>
    <xf numFmtId="199" fontId="15" fillId="33" borderId="0" xfId="0" applyNumberFormat="1" applyFont="1" applyFill="1" applyBorder="1" applyAlignment="1">
      <alignment horizontal="right" wrapText="1"/>
    </xf>
    <xf numFmtId="199" fontId="11" fillId="33" borderId="0" xfId="0" applyNumberFormat="1" applyFont="1" applyFill="1" applyAlignment="1">
      <alignment/>
    </xf>
    <xf numFmtId="199" fontId="7" fillId="33" borderId="0" xfId="0" applyNumberFormat="1" applyFont="1" applyFill="1" applyAlignment="1">
      <alignment/>
    </xf>
    <xf numFmtId="199" fontId="15" fillId="33" borderId="0" xfId="0" applyNumberFormat="1" applyFont="1" applyFill="1" applyBorder="1" applyAlignment="1">
      <alignment horizontal="left" wrapText="1"/>
    </xf>
    <xf numFmtId="199" fontId="15" fillId="33" borderId="0" xfId="0" applyNumberFormat="1" applyFont="1" applyFill="1" applyBorder="1" applyAlignment="1" applyProtection="1">
      <alignment horizontal="right"/>
      <protection locked="0"/>
    </xf>
    <xf numFmtId="199" fontId="7" fillId="33" borderId="0" xfId="0" applyNumberFormat="1" applyFont="1" applyFill="1" applyBorder="1" applyAlignment="1">
      <alignment/>
    </xf>
    <xf numFmtId="199" fontId="11" fillId="33" borderId="0" xfId="0" applyNumberFormat="1" applyFont="1" applyFill="1" applyAlignment="1">
      <alignment horizontal="right" vertical="center"/>
    </xf>
    <xf numFmtId="203" fontId="7" fillId="33" borderId="0" xfId="0" applyNumberFormat="1" applyFont="1" applyFill="1" applyBorder="1" applyAlignment="1" applyProtection="1">
      <alignment vertical="center"/>
      <protection locked="0"/>
    </xf>
    <xf numFmtId="203" fontId="7" fillId="33" borderId="0" xfId="0" applyNumberFormat="1" applyFont="1" applyFill="1" applyBorder="1" applyAlignment="1" applyProtection="1">
      <alignment horizontal="right" vertical="center"/>
      <protection locked="0"/>
    </xf>
    <xf numFmtId="199" fontId="10" fillId="33" borderId="0" xfId="0" applyNumberFormat="1" applyFont="1" applyFill="1" applyAlignment="1">
      <alignment horizontal="left" vertical="center"/>
    </xf>
    <xf numFmtId="199" fontId="10" fillId="33" borderId="0" xfId="0" applyNumberFormat="1" applyFont="1" applyFill="1" applyAlignment="1">
      <alignment horizontal="right" vertical="center"/>
    </xf>
    <xf numFmtId="199" fontId="15" fillId="33" borderId="18" xfId="0" applyNumberFormat="1" applyFont="1" applyFill="1" applyBorder="1" applyAlignment="1">
      <alignment vertical="center"/>
    </xf>
    <xf numFmtId="199" fontId="17" fillId="33" borderId="0" xfId="0" applyNumberFormat="1" applyFont="1" applyFill="1" applyBorder="1" applyAlignment="1">
      <alignment horizontal="left" vertical="center"/>
    </xf>
    <xf numFmtId="199" fontId="19" fillId="33" borderId="0" xfId="0" applyNumberFormat="1" applyFont="1" applyFill="1" applyBorder="1" applyAlignment="1">
      <alignment horizontal="center" vertical="center" wrapText="1"/>
    </xf>
    <xf numFmtId="199" fontId="20" fillId="33" borderId="0" xfId="0" applyNumberFormat="1" applyFont="1" applyFill="1" applyBorder="1" applyAlignment="1">
      <alignment horizontal="right" wrapText="1"/>
    </xf>
    <xf numFmtId="199" fontId="19" fillId="33" borderId="0" xfId="0" applyNumberFormat="1" applyFont="1" applyFill="1" applyBorder="1" applyAlignment="1">
      <alignment horizontal="right" wrapText="1"/>
    </xf>
    <xf numFmtId="199" fontId="12" fillId="33" borderId="0" xfId="0" applyNumberFormat="1" applyFont="1" applyFill="1" applyAlignment="1">
      <alignment horizontal="left"/>
    </xf>
    <xf numFmtId="199" fontId="21" fillId="33" borderId="0" xfId="0" applyNumberFormat="1" applyFont="1" applyFill="1" applyBorder="1" applyAlignment="1" applyProtection="1">
      <alignment horizontal="right" vertical="center"/>
      <protection locked="0"/>
    </xf>
    <xf numFmtId="203" fontId="22" fillId="33" borderId="0" xfId="0" applyNumberFormat="1" applyFont="1" applyFill="1" applyAlignment="1">
      <alignment vertical="center"/>
    </xf>
    <xf numFmtId="203" fontId="7" fillId="33" borderId="0" xfId="0" applyNumberFormat="1" applyFont="1" applyFill="1" applyAlignment="1">
      <alignment vertical="center"/>
    </xf>
    <xf numFmtId="199" fontId="9" fillId="0" borderId="0" xfId="0" applyNumberFormat="1" applyFont="1" applyAlignment="1">
      <alignment/>
    </xf>
    <xf numFmtId="203" fontId="17" fillId="33" borderId="0" xfId="0" applyNumberFormat="1" applyFont="1" applyFill="1" applyBorder="1" applyAlignment="1">
      <alignment horizontal="left" vertical="center"/>
    </xf>
    <xf numFmtId="203" fontId="12" fillId="33" borderId="0" xfId="0" applyNumberFormat="1" applyFont="1" applyFill="1" applyBorder="1" applyAlignment="1">
      <alignment horizontal="left" vertical="center"/>
    </xf>
    <xf numFmtId="203" fontId="11" fillId="33" borderId="0" xfId="0" applyNumberFormat="1" applyFont="1" applyFill="1" applyAlignment="1">
      <alignment vertical="center"/>
    </xf>
    <xf numFmtId="199" fontId="20" fillId="33" borderId="0" xfId="0" applyNumberFormat="1" applyFont="1" applyFill="1" applyBorder="1" applyAlignment="1" applyProtection="1">
      <alignment horizontal="right"/>
      <protection locked="0"/>
    </xf>
    <xf numFmtId="203" fontId="12" fillId="33" borderId="0" xfId="0" applyNumberFormat="1" applyFont="1" applyFill="1" applyAlignment="1">
      <alignment horizontal="left"/>
    </xf>
    <xf numFmtId="203" fontId="11" fillId="33" borderId="0" xfId="0" applyNumberFormat="1" applyFont="1" applyFill="1" applyAlignment="1">
      <alignment/>
    </xf>
    <xf numFmtId="203" fontId="7" fillId="33" borderId="0" xfId="0" applyNumberFormat="1" applyFont="1" applyFill="1" applyBorder="1" applyAlignment="1">
      <alignment vertical="center"/>
    </xf>
    <xf numFmtId="203" fontId="7" fillId="33" borderId="0" xfId="0" applyNumberFormat="1" applyFont="1" applyFill="1" applyBorder="1" applyAlignment="1">
      <alignment/>
    </xf>
    <xf numFmtId="203" fontId="11" fillId="33" borderId="0" xfId="0" applyNumberFormat="1" applyFont="1" applyFill="1" applyBorder="1" applyAlignment="1">
      <alignment vertical="center"/>
    </xf>
    <xf numFmtId="203" fontId="11" fillId="33" borderId="0" xfId="0" applyNumberFormat="1" applyFont="1" applyFill="1" applyBorder="1" applyAlignment="1">
      <alignment/>
    </xf>
    <xf numFmtId="201" fontId="21" fillId="33" borderId="0" xfId="0" applyNumberFormat="1" applyFont="1" applyFill="1" applyBorder="1" applyAlignment="1" applyProtection="1">
      <alignment horizontal="right" vertical="center"/>
      <protection locked="0"/>
    </xf>
    <xf numFmtId="199" fontId="21" fillId="33" borderId="0" xfId="0" applyNumberFormat="1" applyFont="1" applyFill="1" applyAlignment="1">
      <alignment horizontal="right" vertical="center"/>
    </xf>
    <xf numFmtId="203" fontId="12" fillId="33" borderId="0" xfId="0" applyNumberFormat="1" applyFont="1" applyFill="1" applyBorder="1" applyAlignment="1" applyProtection="1">
      <alignment vertical="center"/>
      <protection locked="0"/>
    </xf>
    <xf numFmtId="203" fontId="12" fillId="33" borderId="0" xfId="0" applyNumberFormat="1" applyFont="1" applyFill="1" applyBorder="1" applyAlignment="1" applyProtection="1">
      <alignment horizontal="right" vertical="center"/>
      <protection locked="0"/>
    </xf>
    <xf numFmtId="203" fontId="12" fillId="33" borderId="0" xfId="0" applyNumberFormat="1" applyFont="1" applyFill="1" applyBorder="1" applyAlignment="1">
      <alignment horizontal="right" vertical="center" wrapText="1"/>
    </xf>
    <xf numFmtId="3" fontId="11" fillId="33" borderId="0" xfId="0" applyNumberFormat="1" applyFont="1" applyFill="1" applyBorder="1" applyAlignment="1">
      <alignment vertical="center" wrapText="1"/>
    </xf>
    <xf numFmtId="3" fontId="11" fillId="33" borderId="0" xfId="0" applyNumberFormat="1" applyFont="1" applyFill="1" applyBorder="1" applyAlignment="1">
      <alignment/>
    </xf>
    <xf numFmtId="199" fontId="21" fillId="33" borderId="20" xfId="0" applyNumberFormat="1" applyFont="1" applyFill="1" applyBorder="1" applyAlignment="1" applyProtection="1">
      <alignment horizontal="right" vertical="center"/>
      <protection locked="0"/>
    </xf>
    <xf numFmtId="199" fontId="11" fillId="33" borderId="20" xfId="0" applyNumberFormat="1" applyFont="1" applyFill="1" applyBorder="1" applyAlignment="1">
      <alignment vertical="center" wrapText="1"/>
    </xf>
    <xf numFmtId="199" fontId="21" fillId="33" borderId="20" xfId="0" applyNumberFormat="1" applyFont="1" applyFill="1" applyBorder="1" applyAlignment="1">
      <alignment horizontal="right" vertical="center"/>
    </xf>
    <xf numFmtId="199" fontId="14" fillId="33" borderId="19" xfId="0" applyNumberFormat="1" applyFont="1" applyFill="1" applyBorder="1" applyAlignment="1">
      <alignment horizontal="center" vertical="center" wrapText="1"/>
    </xf>
    <xf numFmtId="199" fontId="11" fillId="33" borderId="20" xfId="0" applyNumberFormat="1" applyFont="1" applyFill="1" applyBorder="1" applyAlignment="1" applyProtection="1">
      <alignment horizontal="right" vertical="center"/>
      <protection locked="0"/>
    </xf>
    <xf numFmtId="203" fontId="12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 vertical="center" wrapText="1"/>
    </xf>
    <xf numFmtId="0" fontId="15" fillId="33" borderId="20" xfId="0" applyFont="1" applyFill="1" applyBorder="1" applyAlignment="1">
      <alignment horizontal="left" wrapText="1"/>
    </xf>
    <xf numFmtId="3" fontId="15" fillId="33" borderId="20" xfId="0" applyNumberFormat="1" applyFont="1" applyFill="1" applyBorder="1" applyAlignment="1" applyProtection="1">
      <alignment horizontal="right"/>
      <protection locked="0"/>
    </xf>
    <xf numFmtId="3" fontId="15" fillId="33" borderId="20" xfId="0" applyNumberFormat="1" applyFont="1" applyFill="1" applyBorder="1" applyAlignment="1">
      <alignment horizontal="right" wrapText="1"/>
    </xf>
    <xf numFmtId="3" fontId="15" fillId="33" borderId="20" xfId="0" applyNumberFormat="1" applyFont="1" applyFill="1" applyBorder="1" applyAlignment="1">
      <alignment wrapText="1"/>
    </xf>
    <xf numFmtId="199" fontId="15" fillId="33" borderId="20" xfId="0" applyNumberFormat="1" applyFont="1" applyFill="1" applyBorder="1" applyAlignment="1">
      <alignment horizontal="left" wrapText="1"/>
    </xf>
    <xf numFmtId="199" fontId="18" fillId="33" borderId="0" xfId="0" applyNumberFormat="1" applyFont="1" applyFill="1" applyAlignment="1">
      <alignment horizontal="center" vertical="center" wrapText="1" shrinkToFit="1"/>
    </xf>
    <xf numFmtId="199" fontId="12" fillId="0" borderId="0" xfId="0" applyNumberFormat="1" applyFont="1" applyFill="1" applyAlignment="1">
      <alignment horizontal="left" vertical="center"/>
    </xf>
    <xf numFmtId="199" fontId="7" fillId="33" borderId="18" xfId="0" applyNumberFormat="1" applyFont="1" applyFill="1" applyBorder="1" applyAlignment="1" applyProtection="1">
      <alignment horizontal="right" vertical="center"/>
      <protection locked="0"/>
    </xf>
    <xf numFmtId="199" fontId="15" fillId="33" borderId="21" xfId="0" applyNumberFormat="1" applyFont="1" applyFill="1" applyBorder="1" applyAlignment="1">
      <alignment horizontal="left" vertical="top" wrapText="1"/>
    </xf>
    <xf numFmtId="199" fontId="15" fillId="33" borderId="21" xfId="0" applyNumberFormat="1" applyFont="1" applyFill="1" applyBorder="1" applyAlignment="1" applyProtection="1">
      <alignment horizontal="right" vertical="top"/>
      <protection locked="0"/>
    </xf>
    <xf numFmtId="199" fontId="11" fillId="33" borderId="18" xfId="0" applyNumberFormat="1" applyFont="1" applyFill="1" applyBorder="1" applyAlignment="1">
      <alignment horizontal="left" vertical="top" wrapText="1"/>
    </xf>
    <xf numFmtId="199" fontId="11" fillId="33" borderId="18" xfId="0" applyNumberFormat="1" applyFont="1" applyFill="1" applyBorder="1" applyAlignment="1" applyProtection="1">
      <alignment horizontal="right" vertical="top"/>
      <protection locked="0"/>
    </xf>
    <xf numFmtId="199" fontId="11" fillId="33" borderId="0" xfId="0" applyNumberFormat="1" applyFont="1" applyFill="1" applyBorder="1" applyAlignment="1" applyProtection="1">
      <alignment horizontal="right" vertical="top"/>
      <protection locked="0"/>
    </xf>
    <xf numFmtId="199" fontId="12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Alignment="1">
      <alignment vertical="center"/>
    </xf>
    <xf numFmtId="199" fontId="23" fillId="33" borderId="0" xfId="0" applyNumberFormat="1" applyFont="1" applyFill="1" applyAlignment="1">
      <alignment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Alignment="1">
      <alignment horizontal="center" vertical="center"/>
    </xf>
    <xf numFmtId="199" fontId="15" fillId="33" borderId="0" xfId="0" applyNumberFormat="1" applyFont="1" applyFill="1" applyAlignment="1">
      <alignment horizontal="center" vertical="center"/>
    </xf>
    <xf numFmtId="199" fontId="15" fillId="33" borderId="18" xfId="0" applyNumberFormat="1" applyFont="1" applyFill="1" applyBorder="1" applyAlignment="1">
      <alignment horizontal="left" vertical="center" wrapText="1"/>
    </xf>
    <xf numFmtId="199" fontId="22" fillId="33" borderId="0" xfId="0" applyNumberFormat="1" applyFont="1" applyFill="1" applyBorder="1" applyAlignment="1">
      <alignment vertical="center"/>
    </xf>
    <xf numFmtId="199" fontId="8" fillId="33" borderId="0" xfId="0" applyNumberFormat="1" applyFont="1" applyFill="1" applyBorder="1" applyAlignment="1">
      <alignment horizontal="center" vertical="center"/>
    </xf>
    <xf numFmtId="199" fontId="11" fillId="33" borderId="0" xfId="0" applyNumberFormat="1" applyFont="1" applyFill="1" applyBorder="1" applyAlignment="1">
      <alignment horizontal="left" vertical="center" wrapText="1"/>
    </xf>
    <xf numFmtId="199" fontId="11" fillId="33" borderId="20" xfId="0" applyNumberFormat="1" applyFont="1" applyFill="1" applyBorder="1" applyAlignment="1">
      <alignment vertical="center"/>
    </xf>
    <xf numFmtId="199" fontId="11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Border="1" applyAlignment="1">
      <alignment horizontal="right" vertical="center" wrapText="1"/>
    </xf>
    <xf numFmtId="199" fontId="7" fillId="33" borderId="0" xfId="0" applyNumberFormat="1" applyFont="1" applyFill="1" applyAlignment="1">
      <alignment vertical="center"/>
    </xf>
    <xf numFmtId="199" fontId="7" fillId="33" borderId="0" xfId="0" applyNumberFormat="1" applyFont="1" applyFill="1" applyBorder="1" applyAlignment="1">
      <alignment vertical="center"/>
    </xf>
    <xf numFmtId="199" fontId="11" fillId="33" borderId="0" xfId="0" applyNumberFormat="1" applyFont="1" applyFill="1" applyBorder="1" applyAlignment="1">
      <alignment vertical="center"/>
    </xf>
    <xf numFmtId="199" fontId="23" fillId="33" borderId="0" xfId="0" applyNumberFormat="1" applyFont="1" applyFill="1" applyAlignment="1">
      <alignment vertical="center"/>
    </xf>
    <xf numFmtId="199" fontId="17" fillId="33" borderId="0" xfId="0" applyNumberFormat="1" applyFont="1" applyFill="1" applyAlignment="1">
      <alignment vertical="center"/>
    </xf>
    <xf numFmtId="199" fontId="17" fillId="33" borderId="0" xfId="0" applyNumberFormat="1" applyFont="1" applyFill="1" applyAlignment="1">
      <alignment vertical="center" textRotation="90"/>
    </xf>
    <xf numFmtId="199" fontId="24" fillId="33" borderId="18" xfId="0" applyNumberFormat="1" applyFont="1" applyFill="1" applyBorder="1" applyAlignment="1">
      <alignment horizontal="center" vertical="center" textRotation="90" wrapText="1"/>
    </xf>
    <xf numFmtId="199" fontId="24" fillId="33" borderId="0" xfId="0" applyNumberFormat="1" applyFont="1" applyFill="1" applyBorder="1" applyAlignment="1">
      <alignment horizontal="center" vertical="center" textRotation="90" wrapText="1"/>
    </xf>
    <xf numFmtId="199" fontId="25" fillId="33" borderId="19" xfId="0" applyNumberFormat="1" applyFont="1" applyFill="1" applyBorder="1" applyAlignment="1">
      <alignment vertical="center"/>
    </xf>
    <xf numFmtId="199" fontId="25" fillId="33" borderId="21" xfId="0" applyNumberFormat="1" applyFont="1" applyFill="1" applyBorder="1" applyAlignment="1">
      <alignment vertical="center"/>
    </xf>
    <xf numFmtId="199" fontId="22" fillId="33" borderId="0" xfId="0" applyNumberFormat="1" applyFont="1" applyFill="1" applyAlignment="1">
      <alignment vertical="center"/>
    </xf>
    <xf numFmtId="199" fontId="22" fillId="33" borderId="20" xfId="0" applyNumberFormat="1" applyFont="1" applyFill="1" applyBorder="1" applyAlignment="1">
      <alignment vertical="center"/>
    </xf>
    <xf numFmtId="199" fontId="17" fillId="33" borderId="0" xfId="0" applyNumberFormat="1" applyFont="1" applyFill="1" applyAlignment="1">
      <alignment/>
    </xf>
    <xf numFmtId="199" fontId="17" fillId="0" borderId="0" xfId="0" applyNumberFormat="1" applyFont="1" applyAlignment="1">
      <alignment/>
    </xf>
    <xf numFmtId="199" fontId="26" fillId="33" borderId="0" xfId="0" applyNumberFormat="1" applyFont="1" applyFill="1" applyAlignment="1">
      <alignment vertical="center"/>
    </xf>
    <xf numFmtId="199" fontId="15" fillId="33" borderId="20" xfId="0" applyNumberFormat="1" applyFont="1" applyFill="1" applyBorder="1" applyAlignment="1">
      <alignment horizontal="left" vertical="center" wrapText="1"/>
    </xf>
    <xf numFmtId="199" fontId="11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199" fontId="15" fillId="33" borderId="19" xfId="0" applyNumberFormat="1" applyFont="1" applyFill="1" applyBorder="1" applyAlignment="1" applyProtection="1">
      <alignment horizontal="right" vertical="center"/>
      <protection locked="0"/>
    </xf>
    <xf numFmtId="199" fontId="15" fillId="33" borderId="22" xfId="0" applyNumberFormat="1" applyFont="1" applyFill="1" applyBorder="1" applyAlignment="1">
      <alignment horizontal="left" vertical="center"/>
    </xf>
    <xf numFmtId="199" fontId="15" fillId="33" borderId="22" xfId="0" applyNumberFormat="1" applyFont="1" applyFill="1" applyBorder="1" applyAlignment="1" applyProtection="1">
      <alignment horizontal="right" vertical="center"/>
      <protection locked="0"/>
    </xf>
    <xf numFmtId="201" fontId="11" fillId="33" borderId="20" xfId="0" applyNumberFormat="1" applyFont="1" applyFill="1" applyBorder="1" applyAlignment="1" applyProtection="1">
      <alignment horizontal="right" vertical="center"/>
      <protection locked="0"/>
    </xf>
    <xf numFmtId="199" fontId="9" fillId="33" borderId="0" xfId="0" applyNumberFormat="1" applyFont="1" applyFill="1" applyBorder="1" applyAlignment="1">
      <alignment horizontal="right" vertical="center" wrapText="1"/>
    </xf>
    <xf numFmtId="199" fontId="9" fillId="33" borderId="0" xfId="0" applyNumberFormat="1" applyFont="1" applyFill="1" applyBorder="1" applyAlignment="1">
      <alignment horizontal="left" vertical="center" wrapText="1"/>
    </xf>
    <xf numFmtId="199" fontId="8" fillId="33" borderId="0" xfId="0" applyNumberFormat="1" applyFont="1" applyFill="1" applyBorder="1" applyAlignment="1">
      <alignment horizontal="left" vertical="center" wrapText="1"/>
    </xf>
    <xf numFmtId="199" fontId="8" fillId="33" borderId="0" xfId="0" applyNumberFormat="1" applyFont="1" applyFill="1" applyBorder="1" applyAlignment="1">
      <alignment horizontal="right" vertical="center" wrapText="1"/>
    </xf>
    <xf numFmtId="199" fontId="9" fillId="0" borderId="0" xfId="0" applyNumberFormat="1" applyFont="1" applyFill="1" applyBorder="1" applyAlignment="1">
      <alignment horizontal="right" vertical="center" wrapText="1"/>
    </xf>
    <xf numFmtId="199" fontId="9" fillId="33" borderId="0" xfId="0" applyNumberFormat="1" applyFont="1" applyFill="1" applyAlignment="1">
      <alignment vertical="center"/>
    </xf>
    <xf numFmtId="201" fontId="9" fillId="33" borderId="0" xfId="0" applyNumberFormat="1" applyFont="1" applyFill="1" applyBorder="1" applyAlignment="1" applyProtection="1">
      <alignment horizontal="right" vertical="center"/>
      <protection locked="0"/>
    </xf>
    <xf numFmtId="201" fontId="8" fillId="33" borderId="0" xfId="0" applyNumberFormat="1" applyFont="1" applyFill="1" applyBorder="1" applyAlignment="1">
      <alignment horizontal="left" vertical="center" wrapText="1"/>
    </xf>
    <xf numFmtId="168" fontId="12" fillId="33" borderId="0" xfId="42" applyNumberFormat="1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199" fontId="11" fillId="33" borderId="0" xfId="0" applyNumberFormat="1" applyFont="1" applyFill="1" applyAlignment="1">
      <alignment horizontal="right"/>
    </xf>
    <xf numFmtId="0" fontId="15" fillId="33" borderId="21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199" fontId="15" fillId="33" borderId="21" xfId="0" applyNumberFormat="1" applyFont="1" applyFill="1" applyBorder="1" applyAlignment="1">
      <alignment horizontal="left" vertical="center" wrapText="1"/>
    </xf>
    <xf numFmtId="199" fontId="15" fillId="33" borderId="21" xfId="0" applyNumberFormat="1" applyFont="1" applyFill="1" applyBorder="1" applyAlignment="1" applyProtection="1">
      <alignment horizontal="right" vertical="center"/>
      <protection locked="0"/>
    </xf>
    <xf numFmtId="199" fontId="11" fillId="33" borderId="20" xfId="0" applyNumberFormat="1" applyFont="1" applyFill="1" applyBorder="1" applyAlignment="1">
      <alignment horizontal="right" vertical="center" wrapText="1"/>
    </xf>
    <xf numFmtId="199" fontId="15" fillId="33" borderId="17" xfId="0" applyNumberFormat="1" applyFont="1" applyFill="1" applyBorder="1" applyAlignment="1">
      <alignment horizontal="left" vertical="center" wrapText="1"/>
    </xf>
    <xf numFmtId="199" fontId="11" fillId="33" borderId="0" xfId="0" applyNumberFormat="1" applyFont="1" applyFill="1" applyAlignment="1">
      <alignment vertical="center"/>
    </xf>
    <xf numFmtId="199" fontId="15" fillId="0" borderId="18" xfId="0" applyNumberFormat="1" applyFont="1" applyFill="1" applyBorder="1" applyAlignment="1">
      <alignment horizontal="left" vertical="center" wrapText="1"/>
    </xf>
    <xf numFmtId="199" fontId="15" fillId="33" borderId="0" xfId="0" applyNumberFormat="1" applyFont="1" applyFill="1" applyBorder="1" applyAlignment="1">
      <alignment horizontal="left" vertical="center" wrapText="1"/>
    </xf>
    <xf numFmtId="199" fontId="15" fillId="33" borderId="18" xfId="0" applyNumberFormat="1" applyFont="1" applyFill="1" applyBorder="1" applyAlignment="1">
      <alignment vertical="center"/>
    </xf>
    <xf numFmtId="199" fontId="15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0" borderId="0" xfId="0" applyNumberFormat="1" applyFont="1" applyAlignment="1">
      <alignment vertical="center"/>
    </xf>
    <xf numFmtId="199" fontId="14" fillId="33" borderId="19" xfId="0" applyNumberFormat="1" applyFont="1" applyFill="1" applyBorder="1" applyAlignment="1">
      <alignment horizontal="centerContinuous" vertical="center" wrapText="1"/>
    </xf>
    <xf numFmtId="199" fontId="11" fillId="35" borderId="0" xfId="0" applyNumberFormat="1" applyFont="1" applyFill="1" applyBorder="1" applyAlignment="1" applyProtection="1">
      <alignment horizontal="right" vertical="center"/>
      <protection locked="0"/>
    </xf>
    <xf numFmtId="199" fontId="15" fillId="0" borderId="0" xfId="0" applyNumberFormat="1" applyFont="1" applyFill="1" applyBorder="1" applyAlignment="1" applyProtection="1">
      <alignment horizontal="right" vertical="center"/>
      <protection locked="0"/>
    </xf>
    <xf numFmtId="203" fontId="12" fillId="36" borderId="0" xfId="0" applyNumberFormat="1" applyFont="1" applyFill="1" applyBorder="1" applyAlignment="1">
      <alignment horizontal="left"/>
    </xf>
    <xf numFmtId="3" fontId="11" fillId="33" borderId="21" xfId="0" applyNumberFormat="1" applyFont="1" applyFill="1" applyBorder="1" applyAlignment="1">
      <alignment horizontal="right" wrapText="1"/>
    </xf>
    <xf numFmtId="3" fontId="11" fillId="33" borderId="21" xfId="0" applyNumberFormat="1" applyFont="1" applyFill="1" applyBorder="1" applyAlignment="1">
      <alignment wrapText="1"/>
    </xf>
    <xf numFmtId="199" fontId="52" fillId="33" borderId="0" xfId="0" applyNumberFormat="1" applyFont="1" applyFill="1" applyBorder="1" applyAlignment="1">
      <alignment horizontal="left" wrapText="1"/>
    </xf>
    <xf numFmtId="199" fontId="9" fillId="33" borderId="0" xfId="0" applyNumberFormat="1" applyFont="1" applyFill="1" applyBorder="1" applyAlignment="1">
      <alignment vertical="center"/>
    </xf>
    <xf numFmtId="199" fontId="14" fillId="33" borderId="0" xfId="0" applyNumberFormat="1" applyFont="1" applyFill="1" applyBorder="1" applyAlignment="1">
      <alignment horizontal="center" vertical="center"/>
    </xf>
    <xf numFmtId="201" fontId="21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99" fontId="15" fillId="33" borderId="0" xfId="0" applyNumberFormat="1" applyFont="1" applyFill="1" applyBorder="1" applyAlignment="1" applyProtection="1">
      <alignment horizontal="center" vertical="center"/>
      <protection locked="0"/>
    </xf>
    <xf numFmtId="199" fontId="11" fillId="33" borderId="0" xfId="0" applyNumberFormat="1" applyFont="1" applyFill="1" applyBorder="1" applyAlignment="1">
      <alignment horizontal="center" vertical="center"/>
    </xf>
    <xf numFmtId="199" fontId="6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Alignment="1">
      <alignment horizontal="center" vertical="center"/>
    </xf>
    <xf numFmtId="199" fontId="27" fillId="33" borderId="0" xfId="0" applyNumberFormat="1" applyFont="1" applyFill="1" applyAlignment="1">
      <alignment horizontal="center" vertical="center"/>
    </xf>
    <xf numFmtId="199" fontId="8" fillId="33" borderId="0" xfId="0" applyNumberFormat="1" applyFont="1" applyFill="1" applyAlignment="1">
      <alignment horizontal="center" vertical="center"/>
    </xf>
    <xf numFmtId="199" fontId="18" fillId="33" borderId="0" xfId="0" applyNumberFormat="1" applyFont="1" applyFill="1" applyAlignment="1">
      <alignment horizontal="center" vertical="center" wrapText="1" shrinkToFit="1"/>
    </xf>
    <xf numFmtId="0" fontId="18" fillId="33" borderId="0" xfId="0" applyNumberFormat="1" applyFont="1" applyFill="1" applyAlignment="1">
      <alignment horizontal="center" vertical="center" wrapText="1" shrinkToFit="1"/>
    </xf>
    <xf numFmtId="199" fontId="10" fillId="33" borderId="0" xfId="0" applyNumberFormat="1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/>
    </xf>
    <xf numFmtId="0" fontId="11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9" fillId="33" borderId="23" xfId="0" applyFont="1" applyFill="1" applyBorder="1" applyAlignment="1">
      <alignment vertical="center"/>
    </xf>
    <xf numFmtId="199" fontId="11" fillId="33" borderId="18" xfId="0" applyNumberFormat="1" applyFont="1" applyFill="1" applyBorder="1" applyAlignment="1">
      <alignment horizontal="center" vertical="center" wrapText="1"/>
    </xf>
    <xf numFmtId="199" fontId="11" fillId="33" borderId="18" xfId="0" applyNumberFormat="1" applyFont="1" applyFill="1" applyBorder="1" applyAlignment="1">
      <alignment horizontal="center" vertical="center"/>
    </xf>
    <xf numFmtId="199" fontId="8" fillId="33" borderId="23" xfId="0" applyNumberFormat="1" applyFont="1" applyFill="1" applyBorder="1" applyAlignment="1">
      <alignment horizontal="center" vertical="center" wrapText="1"/>
    </xf>
    <xf numFmtId="199" fontId="9" fillId="33" borderId="23" xfId="0" applyNumberFormat="1" applyFont="1" applyFill="1" applyBorder="1" applyAlignment="1">
      <alignment vertical="center"/>
    </xf>
    <xf numFmtId="199" fontId="9" fillId="33" borderId="0" xfId="0" applyNumberFormat="1" applyFont="1" applyFill="1" applyBorder="1" applyAlignment="1">
      <alignment vertical="center"/>
    </xf>
    <xf numFmtId="199" fontId="14" fillId="33" borderId="0" xfId="0" applyNumberFormat="1" applyFont="1" applyFill="1" applyBorder="1" applyAlignment="1">
      <alignment horizontal="center" vertical="center" wrapText="1"/>
    </xf>
    <xf numFmtId="199" fontId="12" fillId="33" borderId="0" xfId="0" applyNumberFormat="1" applyFont="1" applyFill="1" applyAlignment="1">
      <alignment vertical="center"/>
    </xf>
    <xf numFmtId="199" fontId="52" fillId="33" borderId="0" xfId="0" applyNumberFormat="1" applyFont="1" applyFill="1" applyBorder="1" applyAlignment="1">
      <alignment horizontal="left" wrapText="1"/>
    </xf>
    <xf numFmtId="199" fontId="14" fillId="33" borderId="0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Border="1" applyAlignment="1">
      <alignment horizontal="center" vertical="center"/>
    </xf>
    <xf numFmtId="199" fontId="8" fillId="33" borderId="23" xfId="0" applyNumberFormat="1" applyFont="1" applyFill="1" applyBorder="1" applyAlignment="1">
      <alignment horizontal="center" vertical="center"/>
    </xf>
    <xf numFmtId="199" fontId="15" fillId="0" borderId="0" xfId="0" applyNumberFormat="1" applyFont="1" applyFill="1" applyAlignment="1">
      <alignment horizontal="center" vertical="center"/>
    </xf>
    <xf numFmtId="199" fontId="12" fillId="33" borderId="18" xfId="0" applyNumberFormat="1" applyFont="1" applyFill="1" applyBorder="1" applyAlignment="1">
      <alignment horizontal="center" vertical="center"/>
    </xf>
    <xf numFmtId="199" fontId="15" fillId="33" borderId="0" xfId="0" applyNumberFormat="1" applyFont="1" applyFill="1" applyAlignment="1">
      <alignment horizontal="center" vertical="center"/>
    </xf>
    <xf numFmtId="199" fontId="12" fillId="33" borderId="0" xfId="0" applyNumberFormat="1" applyFont="1" applyFill="1" applyBorder="1" applyAlignment="1">
      <alignment horizontal="center" vertical="center"/>
    </xf>
    <xf numFmtId="199" fontId="9" fillId="33" borderId="23" xfId="0" applyNumberFormat="1" applyFont="1" applyFill="1" applyBorder="1" applyAlignment="1">
      <alignment horizontal="center" vertical="center"/>
    </xf>
    <xf numFmtId="203" fontId="7" fillId="33" borderId="0" xfId="0" applyNumberFormat="1" applyFont="1" applyFill="1" applyBorder="1" applyAlignment="1">
      <alignment horizontal="right" vertical="center" wrapText="1"/>
    </xf>
    <xf numFmtId="203" fontId="23" fillId="33" borderId="0" xfId="0" applyNumberFormat="1" applyFont="1" applyFill="1" applyBorder="1" applyAlignment="1" applyProtection="1">
      <alignment horizontal="right" vertical="center"/>
      <protection locked="0"/>
    </xf>
    <xf numFmtId="199" fontId="26" fillId="33" borderId="0" xfId="0" applyNumberFormat="1" applyFont="1" applyFill="1" applyBorder="1" applyAlignment="1">
      <alignment vertical="center"/>
    </xf>
    <xf numFmtId="203" fontId="23" fillId="33" borderId="0" xfId="0" applyNumberFormat="1" applyFont="1" applyFill="1" applyBorder="1" applyAlignment="1" applyProtection="1">
      <alignment vertical="center"/>
      <protection locked="0"/>
    </xf>
    <xf numFmtId="199" fontId="11" fillId="33" borderId="20" xfId="0" applyNumberFormat="1" applyFont="1" applyFill="1" applyBorder="1" applyAlignment="1">
      <alignment horizontal="right" vertical="center"/>
    </xf>
    <xf numFmtId="203" fontId="12" fillId="33" borderId="0" xfId="0" applyNumberFormat="1" applyFont="1" applyFill="1" applyBorder="1" applyAlignment="1">
      <alignment horizontal="right" vertical="center"/>
    </xf>
    <xf numFmtId="199" fontId="69" fillId="33" borderId="0" xfId="0" applyNumberFormat="1" applyFont="1" applyFill="1" applyBorder="1" applyAlignment="1">
      <alignment vertical="center"/>
    </xf>
    <xf numFmtId="199" fontId="11" fillId="33" borderId="0" xfId="0" applyNumberFormat="1" applyFont="1" applyFill="1" applyBorder="1" applyAlignment="1">
      <alignment/>
    </xf>
    <xf numFmtId="199" fontId="69" fillId="33" borderId="0" xfId="0" applyNumberFormat="1" applyFont="1" applyFill="1" applyAlignment="1">
      <alignment vertical="center"/>
    </xf>
    <xf numFmtId="199" fontId="70" fillId="33" borderId="0" xfId="0" applyNumberFormat="1" applyFont="1" applyFill="1" applyBorder="1" applyAlignment="1">
      <alignment horizontal="left" vertical="center"/>
    </xf>
    <xf numFmtId="199" fontId="44" fillId="33" borderId="0" xfId="0" applyNumberFormat="1" applyFont="1" applyFill="1" applyBorder="1" applyAlignment="1">
      <alignment horizontal="center" vertical="center" wrapText="1"/>
    </xf>
    <xf numFmtId="199" fontId="15" fillId="33" borderId="0" xfId="0" applyNumberFormat="1" applyFont="1" applyFill="1" applyBorder="1" applyAlignment="1">
      <alignment horizontal="center" vertical="center"/>
    </xf>
    <xf numFmtId="199" fontId="7" fillId="35" borderId="0" xfId="0" applyNumberFormat="1" applyFont="1" applyFill="1" applyAlignment="1">
      <alignment vertical="center"/>
    </xf>
    <xf numFmtId="199" fontId="11" fillId="35" borderId="0" xfId="0" applyNumberFormat="1" applyFont="1" applyFill="1" applyAlignment="1">
      <alignment vertical="center"/>
    </xf>
    <xf numFmtId="199" fontId="10" fillId="33" borderId="0" xfId="0" applyNumberFormat="1" applyFont="1" applyFill="1" applyAlignment="1">
      <alignment horizontal="left" vertical="center" wrapText="1"/>
    </xf>
    <xf numFmtId="199" fontId="11" fillId="35" borderId="0" xfId="0" applyNumberFormat="1" applyFont="1" applyFill="1" applyBorder="1" applyAlignment="1">
      <alignment vertical="center"/>
    </xf>
    <xf numFmtId="199" fontId="15" fillId="35" borderId="0" xfId="0" applyNumberFormat="1" applyFont="1" applyFill="1" applyBorder="1" applyAlignment="1">
      <alignment horizontal="right" vertical="center" wrapText="1"/>
    </xf>
    <xf numFmtId="199" fontId="11" fillId="35" borderId="0" xfId="0" applyNumberFormat="1" applyFont="1" applyFill="1" applyBorder="1" applyAlignment="1">
      <alignment horizontal="right" vertical="center" wrapText="1"/>
    </xf>
    <xf numFmtId="199" fontId="15" fillId="33" borderId="20" xfId="0" applyNumberFormat="1" applyFont="1" applyFill="1" applyBorder="1" applyAlignment="1">
      <alignment horizontal="right" wrapText="1"/>
    </xf>
    <xf numFmtId="199" fontId="15" fillId="35" borderId="0" xfId="0" applyNumberFormat="1" applyFont="1" applyFill="1" applyBorder="1" applyAlignment="1">
      <alignment horizontal="right" wrapText="1"/>
    </xf>
    <xf numFmtId="199" fontId="71" fillId="33" borderId="0" xfId="0" applyNumberFormat="1" applyFont="1" applyFill="1" applyAlignment="1">
      <alignment vertical="center"/>
    </xf>
    <xf numFmtId="199" fontId="11" fillId="33" borderId="0" xfId="0" applyNumberFormat="1" applyFont="1" applyFill="1" applyBorder="1" applyAlignment="1">
      <alignment horizontal="right" wrapText="1"/>
    </xf>
    <xf numFmtId="199" fontId="22" fillId="33" borderId="0" xfId="0" applyNumberFormat="1" applyFont="1" applyFill="1" applyBorder="1" applyAlignment="1">
      <alignment horizontal="right" vertical="center" wrapText="1"/>
    </xf>
    <xf numFmtId="199" fontId="15" fillId="33" borderId="0" xfId="0" applyNumberFormat="1" applyFont="1" applyFill="1" applyBorder="1" applyAlignment="1">
      <alignment/>
    </xf>
    <xf numFmtId="199" fontId="15" fillId="33" borderId="22" xfId="0" applyNumberFormat="1" applyFont="1" applyFill="1" applyBorder="1" applyAlignment="1">
      <alignment horizontal="right" wrapText="1"/>
    </xf>
    <xf numFmtId="199" fontId="15" fillId="33" borderId="22" xfId="0" applyNumberFormat="1" applyFont="1" applyFill="1" applyBorder="1" applyAlignment="1">
      <alignment horizontal="left" vertical="center" wrapText="1"/>
    </xf>
    <xf numFmtId="199" fontId="45" fillId="33" borderId="0" xfId="0" applyNumberFormat="1" applyFont="1" applyFill="1" applyBorder="1" applyAlignment="1">
      <alignment horizontal="right" vertical="center" wrapText="1"/>
    </xf>
    <xf numFmtId="199" fontId="28" fillId="33" borderId="0" xfId="0" applyNumberFormat="1" applyFont="1" applyFill="1" applyBorder="1" applyAlignment="1">
      <alignment horizontal="center" vertical="center" wrapText="1"/>
    </xf>
    <xf numFmtId="199" fontId="28" fillId="35" borderId="0" xfId="0" applyNumberFormat="1" applyFont="1" applyFill="1" applyBorder="1" applyAlignment="1">
      <alignment horizontal="center" vertical="center" wrapText="1"/>
    </xf>
    <xf numFmtId="199" fontId="14" fillId="35" borderId="0" xfId="0" applyNumberFormat="1" applyFont="1" applyFill="1" applyBorder="1" applyAlignment="1">
      <alignment horizontal="center" vertical="center" wrapText="1"/>
    </xf>
    <xf numFmtId="199" fontId="8" fillId="33" borderId="0" xfId="0" applyNumberFormat="1" applyFont="1" applyFill="1" applyBorder="1" applyAlignment="1">
      <alignment horizontal="center" vertical="center" wrapText="1"/>
    </xf>
    <xf numFmtId="199" fontId="12" fillId="35" borderId="0" xfId="0" applyNumberFormat="1" applyFont="1" applyFill="1" applyAlignment="1">
      <alignment vertical="center"/>
    </xf>
    <xf numFmtId="199" fontId="11" fillId="33" borderId="18" xfId="0" applyNumberFormat="1" applyFont="1" applyFill="1" applyBorder="1" applyAlignment="1">
      <alignment vertical="center"/>
    </xf>
    <xf numFmtId="199" fontId="12" fillId="35" borderId="0" xfId="0" applyNumberFormat="1" applyFont="1" applyFill="1" applyAlignment="1">
      <alignment vertical="center"/>
    </xf>
    <xf numFmtId="199" fontId="14" fillId="35" borderId="0" xfId="0" applyNumberFormat="1" applyFont="1" applyFill="1" applyBorder="1" applyAlignment="1">
      <alignment horizontal="center" vertical="center" wrapText="1"/>
    </xf>
    <xf numFmtId="199" fontId="7" fillId="35" borderId="0" xfId="0" applyNumberFormat="1" applyFont="1" applyFill="1" applyBorder="1" applyAlignment="1" applyProtection="1">
      <alignment horizontal="right" vertical="center"/>
      <protection locked="0"/>
    </xf>
    <xf numFmtId="199" fontId="6" fillId="33" borderId="0" xfId="0" applyNumberFormat="1" applyFont="1" applyFill="1" applyBorder="1" applyAlignment="1">
      <alignment horizontal="left" vertical="center" wrapText="1"/>
    </xf>
    <xf numFmtId="199" fontId="20" fillId="33" borderId="0" xfId="0" applyNumberFormat="1" applyFont="1" applyFill="1" applyBorder="1" applyAlignment="1" applyProtection="1">
      <alignment horizontal="right" vertical="center"/>
      <protection locked="0"/>
    </xf>
    <xf numFmtId="199" fontId="20" fillId="35" borderId="0" xfId="0" applyNumberFormat="1" applyFont="1" applyFill="1" applyBorder="1" applyAlignment="1" applyProtection="1">
      <alignment horizontal="right" vertical="center"/>
      <protection locked="0"/>
    </xf>
    <xf numFmtId="199" fontId="20" fillId="33" borderId="0" xfId="0" applyNumberFormat="1" applyFont="1" applyFill="1" applyBorder="1" applyAlignment="1">
      <alignment horizontal="left" vertical="center" wrapText="1"/>
    </xf>
    <xf numFmtId="199" fontId="15" fillId="35" borderId="0" xfId="0" applyNumberFormat="1" applyFont="1" applyFill="1" applyBorder="1" applyAlignment="1" applyProtection="1">
      <alignment horizontal="right" vertical="center"/>
      <protection locked="0"/>
    </xf>
    <xf numFmtId="199" fontId="15" fillId="0" borderId="21" xfId="0" applyNumberFormat="1" applyFont="1" applyFill="1" applyBorder="1" applyAlignment="1" applyProtection="1">
      <alignment horizontal="right" vertical="center"/>
      <protection locked="0"/>
    </xf>
    <xf numFmtId="199" fontId="11" fillId="33" borderId="0" xfId="0" applyNumberFormat="1" applyFont="1" applyFill="1" applyAlignment="1" applyProtection="1">
      <alignment horizontal="right" vertical="center"/>
      <protection locked="0"/>
    </xf>
    <xf numFmtId="199" fontId="11" fillId="35" borderId="0" xfId="0" applyNumberFormat="1" applyFont="1" applyFill="1" applyAlignment="1" applyProtection="1">
      <alignment horizontal="right" vertical="center"/>
      <protection locked="0"/>
    </xf>
    <xf numFmtId="199" fontId="45" fillId="33" borderId="0" xfId="0" applyNumberFormat="1" applyFont="1" applyFill="1" applyBorder="1" applyAlignment="1" applyProtection="1">
      <alignment horizontal="right" vertical="center"/>
      <protection locked="0"/>
    </xf>
    <xf numFmtId="199" fontId="11" fillId="0" borderId="0" xfId="0" applyNumberFormat="1" applyFont="1" applyFill="1" applyAlignment="1" applyProtection="1">
      <alignment horizontal="right" vertical="center"/>
      <protection locked="0"/>
    </xf>
    <xf numFmtId="199" fontId="45" fillId="35" borderId="0" xfId="0" applyNumberFormat="1" applyFont="1" applyFill="1" applyBorder="1" applyAlignment="1" applyProtection="1">
      <alignment horizontal="right" vertical="center"/>
      <protection locked="0"/>
    </xf>
    <xf numFmtId="199" fontId="22" fillId="33" borderId="0" xfId="0" applyNumberFormat="1" applyFont="1" applyFill="1" applyBorder="1" applyAlignment="1" applyProtection="1">
      <alignment horizontal="right" vertical="center"/>
      <protection locked="0"/>
    </xf>
    <xf numFmtId="199" fontId="15" fillId="33" borderId="20" xfId="0" applyNumberFormat="1" applyFont="1" applyFill="1" applyBorder="1" applyAlignment="1" applyProtection="1">
      <alignment horizontal="right"/>
      <protection locked="0"/>
    </xf>
    <xf numFmtId="199" fontId="15" fillId="35" borderId="0" xfId="0" applyNumberFormat="1" applyFont="1" applyFill="1" applyBorder="1" applyAlignment="1" applyProtection="1">
      <alignment horizontal="right"/>
      <protection locked="0"/>
    </xf>
    <xf numFmtId="199" fontId="46" fillId="33" borderId="0" xfId="0" applyNumberFormat="1" applyFont="1" applyFill="1" applyBorder="1" applyAlignment="1">
      <alignment horizontal="center" vertical="center" wrapText="1"/>
    </xf>
    <xf numFmtId="199" fontId="8" fillId="33" borderId="0" xfId="0" applyNumberFormat="1" applyFont="1" applyFill="1" applyBorder="1" applyAlignment="1">
      <alignment horizontal="left" vertical="center"/>
    </xf>
    <xf numFmtId="199" fontId="15" fillId="33" borderId="18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vertical="center"/>
    </xf>
    <xf numFmtId="199" fontId="6" fillId="0" borderId="0" xfId="0" applyNumberFormat="1" applyFont="1" applyAlignment="1">
      <alignment vertical="center"/>
    </xf>
    <xf numFmtId="199" fontId="14" fillId="0" borderId="0" xfId="0" applyNumberFormat="1" applyFont="1" applyBorder="1" applyAlignment="1">
      <alignment vertical="center"/>
    </xf>
    <xf numFmtId="3" fontId="15" fillId="34" borderId="0" xfId="0" applyNumberFormat="1" applyFont="1" applyFill="1" applyBorder="1" applyAlignment="1" applyProtection="1">
      <alignment horizontal="right" vertical="center"/>
      <protection locked="0"/>
    </xf>
    <xf numFmtId="3" fontId="15" fillId="34" borderId="0" xfId="0" applyNumberFormat="1" applyFont="1" applyFill="1" applyBorder="1" applyAlignment="1">
      <alignment horizontal="left" vertical="center" wrapText="1"/>
    </xf>
    <xf numFmtId="199" fontId="6" fillId="0" borderId="0" xfId="0" applyNumberFormat="1" applyFont="1" applyFill="1" applyAlignment="1">
      <alignment vertical="center"/>
    </xf>
    <xf numFmtId="199" fontId="15" fillId="0" borderId="0" xfId="0" applyNumberFormat="1" applyFont="1" applyFill="1" applyAlignment="1">
      <alignment vertical="center"/>
    </xf>
    <xf numFmtId="3" fontId="11" fillId="34" borderId="0" xfId="0" applyNumberFormat="1" applyFont="1" applyFill="1" applyBorder="1" applyAlignment="1" applyProtection="1">
      <alignment horizontal="right" vertical="center"/>
      <protection locked="0"/>
    </xf>
    <xf numFmtId="199" fontId="10" fillId="33" borderId="0" xfId="0" applyNumberFormat="1" applyFont="1" applyFill="1" applyAlignment="1">
      <alignment/>
    </xf>
    <xf numFmtId="199" fontId="15" fillId="33" borderId="19" xfId="0" applyNumberFormat="1" applyFont="1" applyFill="1" applyBorder="1" applyAlignment="1">
      <alignment horizontal="right" wrapText="1"/>
    </xf>
    <xf numFmtId="199" fontId="14" fillId="33" borderId="0" xfId="0" applyNumberFormat="1" applyFont="1" applyFill="1" applyBorder="1" applyAlignment="1" applyProtection="1">
      <alignment horizontal="right" vertical="center"/>
      <protection locked="0"/>
    </xf>
    <xf numFmtId="199" fontId="6" fillId="33" borderId="0" xfId="0" applyNumberFormat="1" applyFont="1" applyFill="1" applyBorder="1" applyAlignment="1">
      <alignment horizontal="left" wrapText="1"/>
    </xf>
    <xf numFmtId="199" fontId="11" fillId="33" borderId="0" xfId="0" applyNumberFormat="1" applyFont="1" applyFill="1" applyBorder="1" applyAlignment="1" applyProtection="1">
      <alignment horizontal="right"/>
      <protection locked="0"/>
    </xf>
    <xf numFmtId="199" fontId="7" fillId="33" borderId="0" xfId="0" applyNumberFormat="1" applyFont="1" applyFill="1" applyBorder="1" applyAlignment="1">
      <alignment horizontal="right" wrapText="1"/>
    </xf>
    <xf numFmtId="199" fontId="7" fillId="33" borderId="0" xfId="0" applyNumberFormat="1" applyFont="1" applyFill="1" applyBorder="1" applyAlignment="1" applyProtection="1">
      <alignment horizontal="right"/>
      <protection locked="0"/>
    </xf>
    <xf numFmtId="199" fontId="22" fillId="33" borderId="0" xfId="0" applyNumberFormat="1" applyFont="1" applyFill="1" applyBorder="1" applyAlignment="1">
      <alignment horizontal="left" vertical="center" wrapText="1"/>
    </xf>
    <xf numFmtId="199" fontId="52" fillId="33" borderId="0" xfId="0" applyNumberFormat="1" applyFont="1" applyFill="1" applyAlignment="1">
      <alignment horizontal="left" wrapText="1"/>
    </xf>
    <xf numFmtId="199" fontId="14" fillId="0" borderId="0" xfId="0" applyNumberFormat="1" applyFont="1" applyFill="1" applyBorder="1" applyAlignment="1" applyProtection="1">
      <alignment horizontal="right" vertical="center"/>
      <protection locked="0"/>
    </xf>
    <xf numFmtId="199" fontId="15" fillId="0" borderId="0" xfId="0" applyNumberFormat="1" applyFont="1" applyFill="1" applyBorder="1" applyAlignment="1">
      <alignment horizontal="right" vertical="center" wrapText="1"/>
    </xf>
    <xf numFmtId="199" fontId="15" fillId="0" borderId="20" xfId="0" applyNumberFormat="1" applyFont="1" applyFill="1" applyBorder="1" applyAlignment="1" applyProtection="1">
      <alignment horizontal="right" vertical="center"/>
      <protection locked="0"/>
    </xf>
    <xf numFmtId="199" fontId="47" fillId="33" borderId="0" xfId="0" applyNumberFormat="1" applyFont="1" applyFill="1" applyAlignment="1">
      <alignment vertical="center"/>
    </xf>
    <xf numFmtId="199" fontId="11" fillId="33" borderId="0" xfId="0" applyNumberFormat="1" applyFont="1" applyFill="1" applyAlignment="1">
      <alignment vertical="center" wrapText="1"/>
    </xf>
    <xf numFmtId="199" fontId="15" fillId="33" borderId="2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99" fontId="20" fillId="33" borderId="0" xfId="0" applyNumberFormat="1" applyFont="1" applyFill="1" applyAlignment="1">
      <alignment vertical="center"/>
    </xf>
    <xf numFmtId="199" fontId="20" fillId="0" borderId="0" xfId="0" applyNumberFormat="1" applyFont="1" applyAlignment="1">
      <alignment vertical="center"/>
    </xf>
    <xf numFmtId="199" fontId="14" fillId="33" borderId="13" xfId="0" applyNumberFormat="1" applyFont="1" applyFill="1" applyBorder="1" applyAlignment="1">
      <alignment horizontal="center" vertical="center" textRotation="90" wrapText="1"/>
    </xf>
    <xf numFmtId="199" fontId="47" fillId="33" borderId="0" xfId="0" applyNumberFormat="1" applyFont="1" applyFill="1" applyAlignment="1">
      <alignment vertical="center" textRotation="90"/>
    </xf>
    <xf numFmtId="199" fontId="12" fillId="33" borderId="23" xfId="0" applyNumberFormat="1" applyFont="1" applyFill="1" applyBorder="1" applyAlignment="1">
      <alignment vertical="center" textRotation="90"/>
    </xf>
    <xf numFmtId="0" fontId="0" fillId="0" borderId="23" xfId="0" applyBorder="1" applyAlignment="1">
      <alignment horizontal="center" vertical="center" wrapText="1"/>
    </xf>
    <xf numFmtId="199" fontId="14" fillId="33" borderId="23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2" fillId="0" borderId="23" xfId="0" applyFont="1" applyBorder="1" applyAlignment="1">
      <alignment vertical="center"/>
    </xf>
    <xf numFmtId="199" fontId="11" fillId="33" borderId="0" xfId="0" applyNumberFormat="1" applyFont="1" applyFill="1" applyBorder="1" applyAlignment="1">
      <alignment horizontal="left" vertical="top" wrapText="1"/>
    </xf>
    <xf numFmtId="199" fontId="11" fillId="33" borderId="0" xfId="0" applyNumberFormat="1" applyFont="1" applyFill="1" applyBorder="1" applyAlignment="1">
      <alignment horizontal="right" vertical="top" wrapText="1"/>
    </xf>
    <xf numFmtId="0" fontId="48" fillId="0" borderId="0" xfId="0" applyFont="1" applyAlignment="1">
      <alignment vertical="top"/>
    </xf>
    <xf numFmtId="199" fontId="7" fillId="33" borderId="0" xfId="0" applyNumberFormat="1" applyFont="1" applyFill="1" applyBorder="1" applyAlignment="1">
      <alignment horizontal="left" vertical="top" wrapText="1"/>
    </xf>
    <xf numFmtId="199" fontId="49" fillId="33" borderId="0" xfId="0" applyNumberFormat="1" applyFont="1" applyFill="1" applyAlignment="1">
      <alignment vertical="center"/>
    </xf>
    <xf numFmtId="199" fontId="49" fillId="33" borderId="0" xfId="0" applyNumberFormat="1" applyFont="1" applyFill="1" applyBorder="1" applyAlignment="1" applyProtection="1">
      <alignment horizontal="right" vertical="top"/>
      <protection locked="0"/>
    </xf>
    <xf numFmtId="199" fontId="49" fillId="33" borderId="0" xfId="0" applyNumberFormat="1" applyFont="1" applyFill="1" applyBorder="1" applyAlignment="1">
      <alignment horizontal="left" vertical="top" wrapText="1"/>
    </xf>
    <xf numFmtId="199" fontId="10" fillId="33" borderId="0" xfId="0" applyNumberFormat="1" applyFont="1" applyFill="1" applyBorder="1" applyAlignment="1">
      <alignment horizontal="left" vertical="top"/>
    </xf>
    <xf numFmtId="199" fontId="50" fillId="33" borderId="0" xfId="0" applyNumberFormat="1" applyFont="1" applyFill="1" applyAlignment="1">
      <alignment vertical="center"/>
    </xf>
    <xf numFmtId="199" fontId="50" fillId="33" borderId="0" xfId="0" applyNumberFormat="1" applyFont="1" applyFill="1" applyBorder="1" applyAlignment="1" applyProtection="1">
      <alignment horizontal="right" vertical="top"/>
      <protection locked="0"/>
    </xf>
    <xf numFmtId="199" fontId="50" fillId="33" borderId="0" xfId="0" applyNumberFormat="1" applyFont="1" applyFill="1" applyBorder="1" applyAlignment="1">
      <alignment horizontal="left" vertical="top" wrapText="1"/>
    </xf>
    <xf numFmtId="199" fontId="52" fillId="33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horizontal="center" vertical="top"/>
    </xf>
    <xf numFmtId="199" fontId="8" fillId="33" borderId="0" xfId="0" applyNumberFormat="1" applyFont="1" applyFill="1" applyBorder="1" applyAlignment="1">
      <alignment horizontal="center" vertical="top" wrapText="1"/>
    </xf>
    <xf numFmtId="199" fontId="15" fillId="33" borderId="19" xfId="0" applyNumberFormat="1" applyFont="1" applyFill="1" applyBorder="1" applyAlignment="1">
      <alignment horizontal="left" vertical="top" wrapText="1"/>
    </xf>
    <xf numFmtId="199" fontId="14" fillId="33" borderId="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199" fontId="8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4D4D4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prawozdania%20gie&#322;dowe\kwartalne\2004\III%20kwarta&#322;%20skonsolidowany\makro%202_SA-QS_2004%203.70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A_3QS_30.09.2011_GK%20Or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SA-QS"/>
      <sheetName val="Moduł1"/>
    </sheetNames>
    <sheetDataSet>
      <sheetData sheetId="0">
        <row r="84">
          <cell r="C84">
            <v>8</v>
          </cell>
        </row>
        <row r="97">
          <cell r="C97">
            <v>2004</v>
          </cell>
        </row>
        <row r="107">
          <cell r="C107" t="str">
            <v>2nd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K tyt ang publ"/>
      <sheetName val="GK b ang"/>
      <sheetName val="GK rw ang"/>
      <sheetName val="GK kap ang"/>
      <sheetName val="GK cf a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50"/>
  <sheetViews>
    <sheetView view="pageBreakPreview" zoomScale="75" zoomScaleNormal="90" zoomScaleSheetLayoutView="75" zoomScalePageLayoutView="0" workbookViewId="0" topLeftCell="A10">
      <selection activeCell="M20" sqref="M20"/>
    </sheetView>
  </sheetViews>
  <sheetFormatPr defaultColWidth="9.140625" defaultRowHeight="12.75" outlineLevelRow="1"/>
  <cols>
    <col min="1" max="1" width="9.140625" style="4" customWidth="1"/>
    <col min="2" max="2" width="44.8515625" style="4" customWidth="1"/>
    <col min="3" max="3" width="1.28515625" style="4" customWidth="1"/>
    <col min="4" max="4" width="14.140625" style="4" customWidth="1"/>
    <col min="5" max="5" width="0.9921875" style="4" customWidth="1"/>
    <col min="6" max="6" width="14.00390625" style="4" customWidth="1"/>
    <col min="7" max="7" width="1.1484375" style="4" customWidth="1"/>
    <col min="8" max="8" width="14.00390625" style="4" customWidth="1"/>
    <col min="9" max="9" width="0.9921875" style="4" customWidth="1"/>
    <col min="10" max="10" width="14.00390625" style="4" customWidth="1"/>
    <col min="11" max="11" width="10.140625" style="4" customWidth="1"/>
    <col min="12" max="12" width="12.00390625" style="178" customWidth="1"/>
    <col min="13" max="13" width="10.57421875" style="4" bestFit="1" customWidth="1"/>
    <col min="14" max="15" width="10.421875" style="4" bestFit="1" customWidth="1"/>
    <col min="16" max="16" width="10.57421875" style="4" bestFit="1" customWidth="1"/>
    <col min="17" max="17" width="9.421875" style="4" bestFit="1" customWidth="1"/>
    <col min="18" max="16384" width="9.140625" style="4" customWidth="1"/>
  </cols>
  <sheetData>
    <row r="6" spans="2:10" ht="20.25">
      <c r="B6" s="323"/>
      <c r="C6" s="323"/>
      <c r="D6" s="323"/>
      <c r="E6" s="323"/>
      <c r="F6" s="323"/>
      <c r="G6" s="323"/>
      <c r="H6" s="323"/>
      <c r="I6" s="323"/>
      <c r="J6" s="323"/>
    </row>
    <row r="7" spans="1:10" ht="32.25" customHeight="1">
      <c r="A7" s="323" t="s">
        <v>200</v>
      </c>
      <c r="B7" s="323"/>
      <c r="C7" s="323"/>
      <c r="D7" s="323"/>
      <c r="E7" s="323"/>
      <c r="F7" s="323"/>
      <c r="G7" s="323"/>
      <c r="H7" s="323"/>
      <c r="I7" s="323"/>
      <c r="J7" s="323"/>
    </row>
    <row r="8" spans="2:10" ht="14.25">
      <c r="B8" s="179"/>
      <c r="C8" s="179"/>
      <c r="D8" s="179"/>
      <c r="E8" s="179"/>
      <c r="F8" s="179"/>
      <c r="G8" s="179"/>
      <c r="H8" s="179"/>
      <c r="I8" s="179"/>
      <c r="J8" s="179"/>
    </row>
    <row r="9" spans="2:10" ht="31.5" customHeight="1">
      <c r="B9" s="324"/>
      <c r="C9" s="324"/>
      <c r="D9" s="324"/>
      <c r="E9" s="324"/>
      <c r="F9" s="324"/>
      <c r="G9" s="324"/>
      <c r="H9" s="324"/>
      <c r="I9" s="324"/>
      <c r="J9" s="324"/>
    </row>
    <row r="10" spans="1:10" ht="27.75" customHeight="1">
      <c r="A10" s="319" t="s">
        <v>199</v>
      </c>
      <c r="B10" s="319"/>
      <c r="C10" s="319"/>
      <c r="D10" s="319"/>
      <c r="E10" s="319"/>
      <c r="F10" s="319"/>
      <c r="G10" s="319"/>
      <c r="H10" s="319"/>
      <c r="I10" s="319"/>
      <c r="J10" s="319"/>
    </row>
    <row r="11" spans="2:10" ht="19.5" customHeight="1">
      <c r="B11" s="364"/>
      <c r="C11" s="320"/>
      <c r="D11" s="320"/>
      <c r="E11" s="320"/>
      <c r="F11" s="320"/>
      <c r="G11" s="320"/>
      <c r="H11" s="320"/>
      <c r="I11" s="320"/>
      <c r="J11" s="320"/>
    </row>
    <row r="12" spans="2:13" ht="27.75" customHeight="1">
      <c r="B12" s="134"/>
      <c r="C12" s="134"/>
      <c r="D12" s="47"/>
      <c r="E12" s="47"/>
      <c r="F12" s="47"/>
      <c r="G12" s="47"/>
      <c r="H12" s="185"/>
      <c r="I12" s="185"/>
      <c r="J12" s="186"/>
      <c r="M12" s="113"/>
    </row>
    <row r="13" spans="2:12" ht="15" outlineLevel="1">
      <c r="B13" s="53"/>
      <c r="C13" s="53"/>
      <c r="D13" s="187" t="s">
        <v>59</v>
      </c>
      <c r="E13" s="187"/>
      <c r="F13" s="187"/>
      <c r="G13" s="187"/>
      <c r="H13" s="187" t="s">
        <v>3</v>
      </c>
      <c r="I13" s="187"/>
      <c r="J13" s="187"/>
      <c r="L13" s="8"/>
    </row>
    <row r="14" spans="2:12" ht="42" customHeight="1" outlineLevel="1">
      <c r="B14" s="53" t="s">
        <v>44</v>
      </c>
      <c r="C14" s="53"/>
      <c r="D14" s="231" t="s">
        <v>186</v>
      </c>
      <c r="E14" s="363"/>
      <c r="F14" s="231" t="s">
        <v>187</v>
      </c>
      <c r="G14" s="31"/>
      <c r="H14" s="231" t="s">
        <v>186</v>
      </c>
      <c r="I14" s="31"/>
      <c r="J14" s="231" t="s">
        <v>187</v>
      </c>
      <c r="L14" s="248"/>
    </row>
    <row r="15" spans="1:13" ht="6.75" customHeight="1" outlineLevel="1">
      <c r="A15" s="47"/>
      <c r="B15" s="53"/>
      <c r="C15" s="53"/>
      <c r="D15" s="203"/>
      <c r="E15" s="203"/>
      <c r="F15" s="203"/>
      <c r="G15" s="203"/>
      <c r="H15" s="203"/>
      <c r="I15" s="203"/>
      <c r="J15" s="203"/>
      <c r="K15" s="47"/>
      <c r="L15" s="362"/>
      <c r="M15" s="361"/>
    </row>
    <row r="16" spans="1:12" s="192" customFormat="1" ht="30" customHeight="1" outlineLevel="1">
      <c r="A16" s="188" t="s">
        <v>198</v>
      </c>
      <c r="B16" s="189"/>
      <c r="C16" s="189"/>
      <c r="D16" s="204"/>
      <c r="E16" s="204"/>
      <c r="F16" s="204"/>
      <c r="G16" s="205"/>
      <c r="H16" s="204"/>
      <c r="I16" s="204"/>
      <c r="J16" s="204"/>
      <c r="K16" s="191"/>
      <c r="L16" s="206"/>
    </row>
    <row r="17" spans="1:13" ht="19.5" customHeight="1" outlineLevel="1">
      <c r="A17" s="47"/>
      <c r="B17" s="39" t="str">
        <f>+' GK rw'!A9</f>
        <v>Przychody netto ze sprzedaży usług</v>
      </c>
      <c r="C17" s="39"/>
      <c r="D17" s="35">
        <v>617246</v>
      </c>
      <c r="E17" s="35"/>
      <c r="F17" s="35">
        <v>619108</v>
      </c>
      <c r="G17" s="35"/>
      <c r="H17" s="35">
        <v>152734.51612105017</v>
      </c>
      <c r="I17" s="35"/>
      <c r="J17" s="35">
        <v>154672.59599770154</v>
      </c>
      <c r="K17" s="47"/>
      <c r="L17" s="311"/>
      <c r="M17" s="213"/>
    </row>
    <row r="18" spans="1:13" ht="19.5" customHeight="1" outlineLevel="1">
      <c r="A18" s="47"/>
      <c r="B18" s="39" t="str">
        <f>+' GK rw'!A19</f>
        <v>Zysk z działalności operacyjnej</v>
      </c>
      <c r="C18" s="39"/>
      <c r="D18" s="35">
        <v>152635</v>
      </c>
      <c r="E18" s="35"/>
      <c r="F18" s="35">
        <v>36404</v>
      </c>
      <c r="G18" s="35"/>
      <c r="H18" s="35">
        <v>37768.78727142257</v>
      </c>
      <c r="I18" s="35"/>
      <c r="J18" s="35">
        <v>9094.86096884603</v>
      </c>
      <c r="K18" s="47"/>
      <c r="L18" s="202"/>
      <c r="M18" s="271"/>
    </row>
    <row r="19" spans="1:13" ht="19.5" customHeight="1" outlineLevel="1">
      <c r="A19" s="45"/>
      <c r="B19" s="39" t="str">
        <f>+' GK rw'!A33</f>
        <v>Zysk netto za okres</v>
      </c>
      <c r="C19" s="39"/>
      <c r="D19" s="35">
        <v>115926</v>
      </c>
      <c r="E19" s="35"/>
      <c r="F19" s="35">
        <v>11665</v>
      </c>
      <c r="G19" s="35"/>
      <c r="H19" s="35">
        <v>28685.324029396485</v>
      </c>
      <c r="I19" s="35"/>
      <c r="J19" s="35">
        <v>2914.282859070128</v>
      </c>
      <c r="K19" s="47"/>
      <c r="L19" s="248"/>
      <c r="M19" s="47"/>
    </row>
    <row r="20" spans="1:13" ht="30.75" customHeight="1" outlineLevel="1">
      <c r="A20" s="166"/>
      <c r="B20" s="165" t="s">
        <v>197</v>
      </c>
      <c r="C20" s="39"/>
      <c r="D20" s="232">
        <v>115900</v>
      </c>
      <c r="E20" s="35"/>
      <c r="F20" s="232">
        <v>10110</v>
      </c>
      <c r="G20" s="103"/>
      <c r="H20" s="232">
        <v>28678.890456041376</v>
      </c>
      <c r="I20" s="35"/>
      <c r="J20" s="232">
        <v>2525.795088315387</v>
      </c>
      <c r="K20" s="47"/>
      <c r="L20" s="248"/>
      <c r="M20" s="47"/>
    </row>
    <row r="21" spans="1:12" s="195" customFormat="1" ht="30" customHeight="1" outlineLevel="1">
      <c r="A21" s="188" t="str">
        <f>+'GK cf'!A2</f>
        <v>SKONSOLIDOWANE SPRAWOZDANIE Z PRZEPŁYWÓW PIENIĘŻNYCH </v>
      </c>
      <c r="B21" s="193"/>
      <c r="C21" s="193"/>
      <c r="D21" s="194"/>
      <c r="E21" s="194"/>
      <c r="F21" s="194"/>
      <c r="G21" s="190"/>
      <c r="H21" s="194"/>
      <c r="I21" s="194"/>
      <c r="J21" s="194"/>
      <c r="K21" s="191"/>
      <c r="L21" s="206"/>
    </row>
    <row r="22" spans="1:13" s="5" customFormat="1" ht="30" customHeight="1" outlineLevel="1">
      <c r="A22" s="47"/>
      <c r="B22" s="39" t="s">
        <v>37</v>
      </c>
      <c r="C22" s="39"/>
      <c r="D22" s="35">
        <v>167557</v>
      </c>
      <c r="E22" s="35"/>
      <c r="F22" s="35">
        <v>132434</v>
      </c>
      <c r="G22" s="35"/>
      <c r="H22" s="35">
        <v>41461.16348699676</v>
      </c>
      <c r="I22" s="35"/>
      <c r="J22" s="35">
        <v>33086.166837384764</v>
      </c>
      <c r="K22" s="47"/>
      <c r="L22" s="233"/>
      <c r="M22" s="219"/>
    </row>
    <row r="23" spans="1:13" s="5" customFormat="1" ht="30" customHeight="1" outlineLevel="1">
      <c r="A23" s="47"/>
      <c r="B23" s="39" t="s">
        <v>38</v>
      </c>
      <c r="C23" s="39"/>
      <c r="D23" s="35">
        <v>121742</v>
      </c>
      <c r="E23" s="35"/>
      <c r="F23" s="35">
        <v>-46659</v>
      </c>
      <c r="G23" s="35"/>
      <c r="H23" s="35">
        <v>30124.46489990845</v>
      </c>
      <c r="I23" s="35"/>
      <c r="J23" s="35">
        <v>-11656.881604916682</v>
      </c>
      <c r="K23" s="47"/>
      <c r="L23" s="233"/>
      <c r="M23" s="219"/>
    </row>
    <row r="24" spans="1:13" s="5" customFormat="1" ht="30" customHeight="1" outlineLevel="1">
      <c r="A24" s="47"/>
      <c r="B24" s="39" t="s">
        <v>42</v>
      </c>
      <c r="C24" s="39"/>
      <c r="D24" s="35">
        <v>-201168</v>
      </c>
      <c r="E24" s="35"/>
      <c r="F24" s="35">
        <v>-21467</v>
      </c>
      <c r="G24" s="35"/>
      <c r="H24" s="35">
        <v>-49778.04171924876</v>
      </c>
      <c r="I24" s="35"/>
      <c r="J24" s="35">
        <v>-5363.129887326055</v>
      </c>
      <c r="K24" s="47"/>
      <c r="L24" s="233"/>
      <c r="M24" s="219"/>
    </row>
    <row r="25" spans="1:13" s="5" customFormat="1" ht="27" customHeight="1" outlineLevel="1">
      <c r="A25" s="166"/>
      <c r="B25" s="165" t="s">
        <v>46</v>
      </c>
      <c r="C25" s="39"/>
      <c r="D25" s="232">
        <v>88131</v>
      </c>
      <c r="E25" s="35"/>
      <c r="F25" s="232">
        <v>64308</v>
      </c>
      <c r="G25" s="35"/>
      <c r="H25" s="232">
        <v>21807.586667656447</v>
      </c>
      <c r="I25" s="35"/>
      <c r="J25" s="232">
        <v>16066.15534514203</v>
      </c>
      <c r="K25" s="47"/>
      <c r="L25" s="248"/>
      <c r="M25" s="45"/>
    </row>
    <row r="26" spans="1:13" s="195" customFormat="1" ht="30" customHeight="1" outlineLevel="1">
      <c r="A26" s="188" t="s">
        <v>157</v>
      </c>
      <c r="B26" s="152"/>
      <c r="C26" s="152"/>
      <c r="D26" s="194"/>
      <c r="E26" s="194"/>
      <c r="F26" s="194"/>
      <c r="G26" s="194"/>
      <c r="H26" s="194"/>
      <c r="I26" s="194"/>
      <c r="J26" s="194"/>
      <c r="K26" s="191"/>
      <c r="L26" s="206"/>
      <c r="M26" s="360"/>
    </row>
    <row r="27" spans="1:13" s="5" customFormat="1" ht="44.25" customHeight="1" outlineLevel="1">
      <c r="A27" s="166"/>
      <c r="B27" s="165" t="s">
        <v>196</v>
      </c>
      <c r="C27" s="39"/>
      <c r="D27" s="282">
        <v>2.515354295574053</v>
      </c>
      <c r="E27" s="114"/>
      <c r="F27" s="282">
        <v>0.21941528842324137</v>
      </c>
      <c r="G27" s="114"/>
      <c r="H27" s="282">
        <v>0.6224121682562673</v>
      </c>
      <c r="I27" s="114"/>
      <c r="J27" s="282">
        <v>0.05481682075180288</v>
      </c>
      <c r="K27" s="47"/>
      <c r="L27" s="212"/>
      <c r="M27" s="358"/>
    </row>
    <row r="28" spans="1:13" s="5" customFormat="1" ht="30" customHeight="1" outlineLevel="1">
      <c r="A28" s="47"/>
      <c r="B28" s="39"/>
      <c r="C28" s="39"/>
      <c r="D28" s="114"/>
      <c r="E28" s="114"/>
      <c r="F28" s="114"/>
      <c r="G28" s="114"/>
      <c r="H28" s="114"/>
      <c r="I28" s="114"/>
      <c r="J28" s="114"/>
      <c r="K28" s="47"/>
      <c r="L28" s="212"/>
      <c r="M28" s="358"/>
    </row>
    <row r="29" spans="1:13" s="5" customFormat="1" ht="23.25" customHeight="1" outlineLevel="1">
      <c r="A29" s="47"/>
      <c r="B29" s="39"/>
      <c r="C29" s="39"/>
      <c r="D29" s="187" t="s">
        <v>59</v>
      </c>
      <c r="E29" s="187"/>
      <c r="F29" s="187"/>
      <c r="G29" s="187"/>
      <c r="H29" s="187" t="s">
        <v>3</v>
      </c>
      <c r="I29" s="187"/>
      <c r="J29" s="187"/>
      <c r="K29" s="47"/>
      <c r="L29" s="212"/>
      <c r="M29" s="358"/>
    </row>
    <row r="30" spans="1:13" s="5" customFormat="1" ht="42" customHeight="1" outlineLevel="1">
      <c r="A30" s="47"/>
      <c r="B30" s="39"/>
      <c r="C30" s="39"/>
      <c r="D30" s="231" t="s">
        <v>195</v>
      </c>
      <c r="E30" s="31"/>
      <c r="F30" s="231" t="s">
        <v>194</v>
      </c>
      <c r="G30" s="31"/>
      <c r="H30" s="231" t="s">
        <v>195</v>
      </c>
      <c r="I30" s="31"/>
      <c r="J30" s="231" t="s">
        <v>194</v>
      </c>
      <c r="K30" s="47"/>
      <c r="L30" s="212"/>
      <c r="M30" s="358"/>
    </row>
    <row r="31" spans="1:13" s="5" customFormat="1" ht="17.25" customHeight="1" outlineLevel="1">
      <c r="A31" s="47"/>
      <c r="B31" s="39"/>
      <c r="C31" s="39"/>
      <c r="D31" s="114"/>
      <c r="E31" s="114"/>
      <c r="F31" s="114"/>
      <c r="G31" s="114"/>
      <c r="H31" s="114"/>
      <c r="I31" s="114"/>
      <c r="J31" s="114"/>
      <c r="K31" s="47"/>
      <c r="L31" s="212"/>
      <c r="M31" s="358"/>
    </row>
    <row r="32" spans="1:14" s="5" customFormat="1" ht="30" customHeight="1" outlineLevel="1">
      <c r="A32" s="143" t="s">
        <v>193</v>
      </c>
      <c r="B32" s="39"/>
      <c r="C32" s="39"/>
      <c r="D32" s="114"/>
      <c r="E32" s="114"/>
      <c r="F32" s="114"/>
      <c r="G32" s="114"/>
      <c r="H32" s="114"/>
      <c r="I32" s="114"/>
      <c r="J32" s="114"/>
      <c r="K32" s="47"/>
      <c r="L32" s="212"/>
      <c r="M32" s="358"/>
      <c r="N32" s="359"/>
    </row>
    <row r="33" spans="1:13" s="5" customFormat="1" ht="18.75" customHeight="1" outlineLevel="1">
      <c r="A33" s="47"/>
      <c r="B33" s="39" t="s">
        <v>83</v>
      </c>
      <c r="C33" s="39"/>
      <c r="D33" s="35">
        <v>1959062</v>
      </c>
      <c r="E33" s="114"/>
      <c r="F33" s="35">
        <v>2086542</v>
      </c>
      <c r="G33" s="114"/>
      <c r="H33" s="35">
        <v>444110.899528473</v>
      </c>
      <c r="I33" s="114"/>
      <c r="J33" s="35">
        <v>526864.631467313</v>
      </c>
      <c r="K33" s="47"/>
      <c r="L33" s="206"/>
      <c r="M33" s="191"/>
    </row>
    <row r="34" spans="1:13" s="5" customFormat="1" ht="18.75" customHeight="1" outlineLevel="1">
      <c r="A34" s="47"/>
      <c r="B34" s="39" t="s">
        <v>84</v>
      </c>
      <c r="C34" s="39"/>
      <c r="D34" s="35">
        <v>220820</v>
      </c>
      <c r="E34" s="114"/>
      <c r="F34" s="35">
        <v>121238</v>
      </c>
      <c r="G34" s="114"/>
      <c r="H34" s="35">
        <v>50058.940877765686</v>
      </c>
      <c r="I34" s="114"/>
      <c r="J34" s="35">
        <v>30613.337373431306</v>
      </c>
      <c r="K34" s="47"/>
      <c r="L34" s="233"/>
      <c r="M34" s="213"/>
    </row>
    <row r="35" spans="1:13" s="5" customFormat="1" ht="18.75" customHeight="1" outlineLevel="1">
      <c r="A35" s="47"/>
      <c r="B35" s="39" t="s">
        <v>47</v>
      </c>
      <c r="C35" s="39"/>
      <c r="D35" s="35">
        <v>1926072</v>
      </c>
      <c r="E35" s="114"/>
      <c r="F35" s="35">
        <v>1809848</v>
      </c>
      <c r="G35" s="114"/>
      <c r="H35" s="35">
        <v>436632.2089227421</v>
      </c>
      <c r="I35" s="114"/>
      <c r="J35" s="35">
        <v>456997.7021942782</v>
      </c>
      <c r="K35" s="47"/>
      <c r="L35" s="212"/>
      <c r="M35" s="358"/>
    </row>
    <row r="36" spans="1:13" s="5" customFormat="1" ht="30" customHeight="1" outlineLevel="1">
      <c r="A36" s="47"/>
      <c r="B36" s="39" t="s">
        <v>192</v>
      </c>
      <c r="C36" s="39"/>
      <c r="D36" s="35">
        <v>1925318</v>
      </c>
      <c r="E36" s="114"/>
      <c r="F36" s="35">
        <v>1809120</v>
      </c>
      <c r="G36" s="114"/>
      <c r="H36" s="35">
        <v>436461.28037722164</v>
      </c>
      <c r="I36" s="114"/>
      <c r="J36" s="35">
        <v>456813.8777365351</v>
      </c>
      <c r="K36" s="47"/>
      <c r="L36" s="212"/>
      <c r="M36" s="358"/>
    </row>
    <row r="37" spans="1:13" s="5" customFormat="1" ht="18.75" customHeight="1" outlineLevel="1">
      <c r="A37" s="47"/>
      <c r="B37" s="39" t="s">
        <v>81</v>
      </c>
      <c r="C37" s="39"/>
      <c r="D37" s="35">
        <v>54487</v>
      </c>
      <c r="E37" s="114"/>
      <c r="F37" s="35">
        <v>192451</v>
      </c>
      <c r="G37" s="114"/>
      <c r="H37" s="35">
        <v>12351.967718534639</v>
      </c>
      <c r="I37" s="114"/>
      <c r="J37" s="35">
        <v>48595.055930106304</v>
      </c>
      <c r="K37" s="47"/>
      <c r="L37" s="212"/>
      <c r="M37" s="358"/>
    </row>
    <row r="38" spans="1:13" s="5" customFormat="1" ht="18.75" customHeight="1" outlineLevel="1">
      <c r="A38" s="166"/>
      <c r="B38" s="165" t="s">
        <v>82</v>
      </c>
      <c r="C38" s="39"/>
      <c r="D38" s="232">
        <v>206527</v>
      </c>
      <c r="E38" s="114"/>
      <c r="F38" s="232">
        <v>214715</v>
      </c>
      <c r="G38" s="114"/>
      <c r="H38" s="232">
        <v>46818.77947043888</v>
      </c>
      <c r="I38" s="114"/>
      <c r="J38" s="232">
        <v>54216.85225866727</v>
      </c>
      <c r="K38" s="47"/>
      <c r="L38" s="212"/>
      <c r="M38" s="358"/>
    </row>
    <row r="39" spans="1:13" s="5" customFormat="1" ht="30" customHeight="1" outlineLevel="1">
      <c r="A39" s="47"/>
      <c r="B39" s="39"/>
      <c r="C39" s="39"/>
      <c r="D39" s="114"/>
      <c r="E39" s="114"/>
      <c r="F39" s="114"/>
      <c r="G39" s="114"/>
      <c r="H39" s="114"/>
      <c r="I39" s="114"/>
      <c r="J39" s="114"/>
      <c r="K39" s="47"/>
      <c r="L39" s="212"/>
      <c r="M39" s="358"/>
    </row>
    <row r="40" spans="1:13" s="5" customFormat="1" ht="30" customHeight="1" outlineLevel="1">
      <c r="A40" s="47"/>
      <c r="B40" s="39"/>
      <c r="C40" s="39"/>
      <c r="D40" s="114"/>
      <c r="E40" s="114"/>
      <c r="F40" s="114"/>
      <c r="G40" s="114"/>
      <c r="H40" s="114"/>
      <c r="I40" s="114"/>
      <c r="J40" s="114"/>
      <c r="K40" s="47"/>
      <c r="L40" s="212"/>
      <c r="M40" s="358"/>
    </row>
    <row r="41" spans="1:13" s="5" customFormat="1" ht="30" customHeight="1" outlineLevel="1">
      <c r="A41" s="47"/>
      <c r="B41" s="39"/>
      <c r="C41" s="39"/>
      <c r="D41" s="114"/>
      <c r="E41" s="114"/>
      <c r="F41" s="114"/>
      <c r="G41" s="114"/>
      <c r="H41" s="114"/>
      <c r="I41" s="114"/>
      <c r="J41" s="114"/>
      <c r="K41" s="47"/>
      <c r="L41" s="212"/>
      <c r="M41" s="358"/>
    </row>
    <row r="42" spans="1:13" s="5" customFormat="1" ht="30" customHeight="1" outlineLevel="1">
      <c r="A42" s="47"/>
      <c r="B42" s="39"/>
      <c r="C42" s="39"/>
      <c r="D42" s="114"/>
      <c r="E42" s="114"/>
      <c r="F42" s="114"/>
      <c r="G42" s="114"/>
      <c r="H42" s="114"/>
      <c r="I42" s="114"/>
      <c r="J42" s="114"/>
      <c r="K42" s="47"/>
      <c r="L42" s="212"/>
      <c r="M42" s="358"/>
    </row>
    <row r="43" spans="1:13" s="5" customFormat="1" ht="30" customHeight="1" outlineLevel="1">
      <c r="A43" s="47"/>
      <c r="B43" s="39"/>
      <c r="C43" s="39"/>
      <c r="D43" s="114"/>
      <c r="E43" s="114"/>
      <c r="F43" s="114"/>
      <c r="G43" s="114"/>
      <c r="H43" s="114"/>
      <c r="I43" s="114"/>
      <c r="J43" s="114"/>
      <c r="K43" s="47"/>
      <c r="L43" s="212"/>
      <c r="M43" s="358"/>
    </row>
    <row r="44" spans="1:13" s="5" customFormat="1" ht="30" customHeight="1" outlineLevel="1">
      <c r="A44" s="47"/>
      <c r="B44" s="39"/>
      <c r="C44" s="39"/>
      <c r="D44" s="114"/>
      <c r="E44" s="114"/>
      <c r="F44" s="114"/>
      <c r="G44" s="114"/>
      <c r="H44" s="114"/>
      <c r="I44" s="114"/>
      <c r="J44" s="114"/>
      <c r="K44" s="47"/>
      <c r="L44" s="212"/>
      <c r="M44" s="358"/>
    </row>
    <row r="45" spans="1:13" s="5" customFormat="1" ht="30" customHeight="1" outlineLevel="1">
      <c r="A45" s="47"/>
      <c r="B45" s="39"/>
      <c r="C45" s="39"/>
      <c r="D45" s="114"/>
      <c r="E45" s="114"/>
      <c r="F45" s="114"/>
      <c r="G45" s="114"/>
      <c r="H45" s="114"/>
      <c r="I45" s="114"/>
      <c r="J45" s="114"/>
      <c r="K45" s="47"/>
      <c r="L45" s="212"/>
      <c r="M45" s="358"/>
    </row>
    <row r="46" spans="1:11" ht="29.25" customHeight="1">
      <c r="A46" s="166"/>
      <c r="B46" s="229"/>
      <c r="C46" s="47"/>
      <c r="D46" s="357"/>
      <c r="E46" s="196"/>
      <c r="F46" s="357"/>
      <c r="G46" s="196"/>
      <c r="H46" s="232"/>
      <c r="I46" s="35"/>
      <c r="J46" s="232"/>
      <c r="K46" s="47"/>
    </row>
    <row r="47" spans="1:11" ht="14.25">
      <c r="A47" s="45"/>
      <c r="B47" s="39"/>
      <c r="C47" s="39"/>
      <c r="D47" s="35"/>
      <c r="E47" s="35"/>
      <c r="F47" s="35"/>
      <c r="G47" s="103"/>
      <c r="H47" s="35"/>
      <c r="I47" s="35"/>
      <c r="J47" s="103"/>
      <c r="K47" s="45"/>
    </row>
    <row r="48" spans="1:11" ht="12.75">
      <c r="A48" s="5"/>
      <c r="B48" s="100"/>
      <c r="C48" s="100"/>
      <c r="D48" s="59"/>
      <c r="E48" s="59"/>
      <c r="F48" s="102"/>
      <c r="G48" s="102"/>
      <c r="H48" s="59"/>
      <c r="I48" s="59"/>
      <c r="J48" s="59"/>
      <c r="K48" s="5"/>
    </row>
    <row r="49" spans="1:11" ht="12.75">
      <c r="A49" s="5"/>
      <c r="B49" s="100"/>
      <c r="C49" s="100"/>
      <c r="D49" s="59"/>
      <c r="E49" s="59"/>
      <c r="F49" s="102"/>
      <c r="G49" s="102"/>
      <c r="H49" s="197"/>
      <c r="I49" s="356"/>
      <c r="J49" s="353"/>
      <c r="K49" s="5"/>
    </row>
    <row r="50" spans="1:11" ht="18">
      <c r="A50" s="355"/>
      <c r="B50" s="100"/>
      <c r="C50" s="100"/>
      <c r="D50" s="41"/>
      <c r="E50" s="36"/>
      <c r="F50" s="102"/>
      <c r="G50" s="102"/>
      <c r="H50" s="198"/>
      <c r="I50" s="354"/>
      <c r="J50" s="353"/>
      <c r="K50" s="5"/>
    </row>
  </sheetData>
  <sheetProtection/>
  <mergeCells count="5">
    <mergeCell ref="B11:J11"/>
    <mergeCell ref="B6:J6"/>
    <mergeCell ref="B9:J9"/>
    <mergeCell ref="A7:J7"/>
    <mergeCell ref="A10:J10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76"/>
  <sheetViews>
    <sheetView view="pageBreakPreview" zoomScale="80" zoomScaleSheetLayoutView="80" zoomScalePageLayoutView="0" workbookViewId="0" topLeftCell="A69">
      <selection activeCell="M86" sqref="A86:M87"/>
    </sheetView>
  </sheetViews>
  <sheetFormatPr defaultColWidth="9.140625" defaultRowHeight="12.75" outlineLevelRow="1"/>
  <cols>
    <col min="1" max="1" width="56.00390625" style="4" customWidth="1"/>
    <col min="2" max="2" width="0.85546875" style="4" customWidth="1"/>
    <col min="3" max="3" width="13.421875" style="4" customWidth="1"/>
    <col min="4" max="4" width="0.9921875" style="4" customWidth="1"/>
    <col min="5" max="5" width="15.00390625" style="5" customWidth="1"/>
    <col min="6" max="6" width="0.9921875" style="4" customWidth="1"/>
    <col min="7" max="7" width="15.421875" style="4" customWidth="1"/>
    <col min="8" max="8" width="0.9921875" style="4" customWidth="1"/>
    <col min="9" max="9" width="15.421875" style="4" customWidth="1"/>
    <col min="10" max="10" width="2.421875" style="4" customWidth="1"/>
    <col min="11" max="11" width="13.57421875" style="4" hidden="1" customWidth="1"/>
    <col min="12" max="12" width="14.00390625" style="4" hidden="1" customWidth="1"/>
    <col min="13" max="16384" width="9.140625" style="4" customWidth="1"/>
  </cols>
  <sheetData>
    <row r="1" spans="1:6" ht="12.75" customHeight="1">
      <c r="A1" s="1"/>
      <c r="B1" s="1"/>
      <c r="C1" s="2"/>
      <c r="D1" s="2"/>
      <c r="E1" s="3"/>
      <c r="F1" s="2"/>
    </row>
    <row r="2" spans="1:9" ht="34.5" customHeight="1">
      <c r="A2" s="347" t="s">
        <v>139</v>
      </c>
      <c r="B2" s="352"/>
      <c r="C2" s="352"/>
      <c r="D2" s="352"/>
      <c r="E2" s="352"/>
      <c r="F2" s="352"/>
      <c r="G2" s="352"/>
      <c r="H2" s="352"/>
      <c r="I2" s="352"/>
    </row>
    <row r="3" spans="1:9" s="7" customFormat="1" ht="27.75" customHeight="1">
      <c r="A3" s="345" t="s">
        <v>174</v>
      </c>
      <c r="B3" s="345"/>
      <c r="C3" s="351"/>
      <c r="D3" s="351"/>
      <c r="E3" s="351"/>
      <c r="F3" s="351"/>
      <c r="G3" s="351"/>
      <c r="H3" s="351"/>
      <c r="I3" s="351"/>
    </row>
    <row r="4" spans="1:9" s="7" customFormat="1" ht="9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10" ht="12.75" customHeight="1">
      <c r="A5" s="8"/>
      <c r="B5" s="8"/>
      <c r="G5" s="9"/>
      <c r="H5" s="9"/>
      <c r="I5" s="9"/>
      <c r="J5" s="11"/>
    </row>
    <row r="6" spans="1:10" ht="12" hidden="1" outlineLevel="1">
      <c r="A6" s="12"/>
      <c r="B6" s="13"/>
      <c r="C6" s="14" t="s">
        <v>59</v>
      </c>
      <c r="D6" s="15"/>
      <c r="E6" s="16"/>
      <c r="F6" s="15"/>
      <c r="G6" s="17" t="s">
        <v>3</v>
      </c>
      <c r="H6" s="17"/>
      <c r="I6" s="17" t="s">
        <v>3</v>
      </c>
      <c r="J6" s="5"/>
    </row>
    <row r="7" spans="1:10" ht="64.5" customHeight="1" hidden="1" outlineLevel="1">
      <c r="A7" s="18" t="s">
        <v>4</v>
      </c>
      <c r="B7" s="18"/>
      <c r="C7" s="19" t="s">
        <v>57</v>
      </c>
      <c r="D7" s="19"/>
      <c r="E7" s="20" t="s">
        <v>58</v>
      </c>
      <c r="F7" s="19"/>
      <c r="G7" s="19" t="s">
        <v>57</v>
      </c>
      <c r="H7" s="19"/>
      <c r="I7" s="19" t="s">
        <v>57</v>
      </c>
      <c r="J7" s="5"/>
    </row>
    <row r="8" spans="1:12" ht="24" customHeight="1" hidden="1" outlineLevel="1">
      <c r="A8" s="21" t="s">
        <v>60</v>
      </c>
      <c r="B8" s="21"/>
      <c r="C8" s="22">
        <v>715368</v>
      </c>
      <c r="D8" s="22"/>
      <c r="E8" s="23">
        <v>624578</v>
      </c>
      <c r="F8" s="22"/>
      <c r="G8" s="24">
        <v>151205</v>
      </c>
      <c r="H8" s="24"/>
      <c r="I8" s="24">
        <v>151205</v>
      </c>
      <c r="J8" s="5"/>
      <c r="K8" s="4">
        <f aca="true" t="shared" si="0" ref="K8:K21">G8-J8</f>
        <v>151205</v>
      </c>
      <c r="L8" s="4" t="e">
        <f>I8-#REF!</f>
        <v>#REF!</v>
      </c>
    </row>
    <row r="9" spans="1:12" ht="12" customHeight="1" hidden="1" outlineLevel="1">
      <c r="A9" s="21" t="s">
        <v>5</v>
      </c>
      <c r="B9" s="21"/>
      <c r="C9" s="22">
        <v>87487</v>
      </c>
      <c r="D9" s="22"/>
      <c r="E9" s="23">
        <v>68684</v>
      </c>
      <c r="F9" s="22"/>
      <c r="G9" s="22">
        <v>18492</v>
      </c>
      <c r="H9" s="22"/>
      <c r="I9" s="22">
        <v>18492</v>
      </c>
      <c r="J9" s="5"/>
      <c r="K9" s="4">
        <f t="shared" si="0"/>
        <v>18492</v>
      </c>
      <c r="L9" s="4" t="e">
        <f>I9-#REF!</f>
        <v>#REF!</v>
      </c>
    </row>
    <row r="10" spans="1:12" ht="12" hidden="1" outlineLevel="1">
      <c r="A10" s="21" t="s">
        <v>61</v>
      </c>
      <c r="B10" s="21"/>
      <c r="C10" s="22">
        <v>89241</v>
      </c>
      <c r="D10" s="22"/>
      <c r="E10" s="23">
        <v>94237</v>
      </c>
      <c r="F10" s="22"/>
      <c r="G10" s="22">
        <v>18863</v>
      </c>
      <c r="H10" s="22"/>
      <c r="I10" s="22">
        <v>18863</v>
      </c>
      <c r="J10" s="5"/>
      <c r="K10" s="4">
        <f t="shared" si="0"/>
        <v>18863</v>
      </c>
      <c r="L10" s="4" t="e">
        <f>I10-#REF!</f>
        <v>#REF!</v>
      </c>
    </row>
    <row r="11" spans="1:12" ht="12" hidden="1" outlineLevel="1">
      <c r="A11" s="21" t="s">
        <v>62</v>
      </c>
      <c r="B11" s="21"/>
      <c r="C11" s="22">
        <v>71024</v>
      </c>
      <c r="D11" s="22"/>
      <c r="E11" s="23">
        <v>66397</v>
      </c>
      <c r="F11" s="22"/>
      <c r="G11" s="22">
        <v>15012</v>
      </c>
      <c r="H11" s="22"/>
      <c r="I11" s="22">
        <v>15012</v>
      </c>
      <c r="J11" s="5"/>
      <c r="K11" s="4">
        <f t="shared" si="0"/>
        <v>15012</v>
      </c>
      <c r="L11" s="4" t="e">
        <f>I11-#REF!</f>
        <v>#REF!</v>
      </c>
    </row>
    <row r="12" spans="1:12" ht="12" hidden="1" outlineLevel="1">
      <c r="A12" s="21" t="s">
        <v>0</v>
      </c>
      <c r="B12" s="21"/>
      <c r="C12" s="22">
        <v>153363</v>
      </c>
      <c r="D12" s="22"/>
      <c r="E12" s="23">
        <v>77737</v>
      </c>
      <c r="F12" s="22"/>
      <c r="G12" s="22">
        <v>32416</v>
      </c>
      <c r="H12" s="22"/>
      <c r="I12" s="22">
        <v>32416</v>
      </c>
      <c r="J12" s="5"/>
      <c r="K12" s="4">
        <f t="shared" si="0"/>
        <v>32416</v>
      </c>
      <c r="L12" s="4" t="e">
        <f>I12-#REF!</f>
        <v>#REF!</v>
      </c>
    </row>
    <row r="13" spans="1:12" ht="12.75" customHeight="1" hidden="1" outlineLevel="1">
      <c r="A13" s="21" t="s">
        <v>1</v>
      </c>
      <c r="B13" s="21"/>
      <c r="C13" s="22">
        <v>-145394</v>
      </c>
      <c r="D13" s="22"/>
      <c r="E13" s="23">
        <v>-106081</v>
      </c>
      <c r="F13" s="22"/>
      <c r="G13" s="22">
        <v>-30732</v>
      </c>
      <c r="H13" s="22"/>
      <c r="I13" s="22">
        <v>-30732</v>
      </c>
      <c r="J13" s="5"/>
      <c r="K13" s="4">
        <f t="shared" si="0"/>
        <v>-30732</v>
      </c>
      <c r="L13" s="4" t="e">
        <f>I13-#REF!</f>
        <v>#REF!</v>
      </c>
    </row>
    <row r="14" spans="1:12" ht="12" hidden="1" outlineLevel="1">
      <c r="A14" s="21" t="s">
        <v>2</v>
      </c>
      <c r="B14" s="21"/>
      <c r="C14" s="22">
        <v>-18540</v>
      </c>
      <c r="D14" s="22"/>
      <c r="E14" s="23">
        <v>-23514</v>
      </c>
      <c r="F14" s="22"/>
      <c r="G14" s="22">
        <v>-3919</v>
      </c>
      <c r="H14" s="22"/>
      <c r="I14" s="22">
        <v>-3919</v>
      </c>
      <c r="J14" s="5"/>
      <c r="K14" s="4">
        <f t="shared" si="0"/>
        <v>-3919</v>
      </c>
      <c r="L14" s="4" t="e">
        <f>I14-#REF!</f>
        <v>#REF!</v>
      </c>
    </row>
    <row r="15" spans="1:12" ht="12" hidden="1" outlineLevel="1">
      <c r="A15" s="21" t="s">
        <v>6</v>
      </c>
      <c r="B15" s="21"/>
      <c r="C15" s="22">
        <v>-10571</v>
      </c>
      <c r="D15" s="22"/>
      <c r="E15" s="23">
        <v>-51858</v>
      </c>
      <c r="F15" s="22"/>
      <c r="G15" s="22">
        <v>-2235</v>
      </c>
      <c r="H15" s="22"/>
      <c r="I15" s="22">
        <v>-2235</v>
      </c>
      <c r="J15" s="5"/>
      <c r="K15" s="4">
        <f t="shared" si="0"/>
        <v>-2235</v>
      </c>
      <c r="L15" s="4" t="e">
        <f>I15-#REF!</f>
        <v>#REF!</v>
      </c>
    </row>
    <row r="16" spans="1:12" ht="12" hidden="1" outlineLevel="1">
      <c r="A16" s="21" t="s">
        <v>7</v>
      </c>
      <c r="B16" s="21"/>
      <c r="C16" s="22">
        <v>1839463</v>
      </c>
      <c r="D16" s="22"/>
      <c r="E16" s="25">
        <v>1533567</v>
      </c>
      <c r="F16" s="26"/>
      <c r="G16" s="22">
        <v>419662</v>
      </c>
      <c r="H16" s="22"/>
      <c r="I16" s="22">
        <v>419662</v>
      </c>
      <c r="J16" s="5"/>
      <c r="K16" s="4">
        <f t="shared" si="0"/>
        <v>419662</v>
      </c>
      <c r="L16" s="4" t="e">
        <f>I16-#REF!</f>
        <v>#REF!</v>
      </c>
    </row>
    <row r="17" spans="1:12" ht="12" hidden="1" outlineLevel="1">
      <c r="A17" s="21" t="s">
        <v>8</v>
      </c>
      <c r="B17" s="21"/>
      <c r="C17" s="22">
        <v>563768</v>
      </c>
      <c r="D17" s="22"/>
      <c r="E17" s="25">
        <v>285378</v>
      </c>
      <c r="F17" s="26"/>
      <c r="G17" s="22">
        <v>128620</v>
      </c>
      <c r="H17" s="22"/>
      <c r="I17" s="22">
        <v>128620</v>
      </c>
      <c r="J17" s="5"/>
      <c r="K17" s="4">
        <f t="shared" si="0"/>
        <v>128620</v>
      </c>
      <c r="L17" s="4" t="e">
        <f>I17-#REF!</f>
        <v>#REF!</v>
      </c>
    </row>
    <row r="18" spans="1:12" ht="12" customHeight="1" hidden="1" outlineLevel="1">
      <c r="A18" s="21" t="s">
        <v>9</v>
      </c>
      <c r="B18" s="21"/>
      <c r="C18" s="22">
        <v>329264</v>
      </c>
      <c r="D18" s="22"/>
      <c r="E18" s="25">
        <v>80217</v>
      </c>
      <c r="F18" s="26"/>
      <c r="G18" s="22">
        <v>75120</v>
      </c>
      <c r="H18" s="22"/>
      <c r="I18" s="22">
        <v>75120</v>
      </c>
      <c r="J18" s="5"/>
      <c r="K18" s="4">
        <f t="shared" si="0"/>
        <v>75120</v>
      </c>
      <c r="L18" s="4" t="e">
        <f>I18-#REF!</f>
        <v>#REF!</v>
      </c>
    </row>
    <row r="19" spans="1:12" ht="12" customHeight="1" hidden="1" outlineLevel="1">
      <c r="A19" s="21" t="s">
        <v>10</v>
      </c>
      <c r="B19" s="21"/>
      <c r="C19" s="22">
        <v>114749</v>
      </c>
      <c r="D19" s="22"/>
      <c r="E19" s="25">
        <v>101985</v>
      </c>
      <c r="F19" s="26"/>
      <c r="G19" s="22">
        <v>26179</v>
      </c>
      <c r="H19" s="22"/>
      <c r="I19" s="22">
        <v>26179</v>
      </c>
      <c r="J19" s="5"/>
      <c r="K19" s="4">
        <f t="shared" si="0"/>
        <v>26179</v>
      </c>
      <c r="L19" s="4" t="e">
        <f>I19-#REF!</f>
        <v>#REF!</v>
      </c>
    </row>
    <row r="20" spans="1:12" ht="12" hidden="1" outlineLevel="1">
      <c r="A20" s="21" t="s">
        <v>11</v>
      </c>
      <c r="B20" s="21"/>
      <c r="C20" s="22">
        <v>1265365</v>
      </c>
      <c r="D20" s="22"/>
      <c r="E20" s="25">
        <v>1236572</v>
      </c>
      <c r="F20" s="26"/>
      <c r="G20" s="22">
        <v>288685</v>
      </c>
      <c r="H20" s="22"/>
      <c r="I20" s="22">
        <v>288685</v>
      </c>
      <c r="J20" s="5"/>
      <c r="K20" s="4">
        <f t="shared" si="0"/>
        <v>288685</v>
      </c>
      <c r="L20" s="4" t="e">
        <f>I20-#REF!</f>
        <v>#REF!</v>
      </c>
    </row>
    <row r="21" spans="1:12" ht="12" hidden="1" outlineLevel="1">
      <c r="A21" s="21" t="s">
        <v>12</v>
      </c>
      <c r="B21" s="21"/>
      <c r="C21" s="22">
        <v>92154</v>
      </c>
      <c r="D21" s="22"/>
      <c r="E21" s="25">
        <v>92154</v>
      </c>
      <c r="F21" s="26"/>
      <c r="G21" s="22">
        <v>21024</v>
      </c>
      <c r="H21" s="22"/>
      <c r="I21" s="22">
        <v>21024</v>
      </c>
      <c r="J21" s="5"/>
      <c r="K21" s="4">
        <f t="shared" si="0"/>
        <v>21024</v>
      </c>
      <c r="L21" s="4" t="e">
        <f>I21-#REF!</f>
        <v>#REF!</v>
      </c>
    </row>
    <row r="22" spans="1:10" ht="12" hidden="1" outlineLevel="1">
      <c r="A22" s="21" t="s">
        <v>13</v>
      </c>
      <c r="B22" s="21"/>
      <c r="C22" s="22">
        <v>46077008</v>
      </c>
      <c r="D22" s="22"/>
      <c r="E22" s="25">
        <v>46077008</v>
      </c>
      <c r="F22" s="26"/>
      <c r="G22" s="22">
        <v>46077008</v>
      </c>
      <c r="H22" s="22"/>
      <c r="I22" s="22">
        <v>46077008</v>
      </c>
      <c r="J22" s="5"/>
    </row>
    <row r="23" spans="1:12" ht="12" hidden="1" outlineLevel="1">
      <c r="A23" s="21" t="s">
        <v>14</v>
      </c>
      <c r="B23" s="21"/>
      <c r="C23" s="22">
        <v>1.11</v>
      </c>
      <c r="D23" s="22"/>
      <c r="E23" s="25">
        <v>1.47</v>
      </c>
      <c r="F23" s="26"/>
      <c r="G23" s="22">
        <v>0.23</v>
      </c>
      <c r="H23" s="22"/>
      <c r="I23" s="22">
        <v>0.23</v>
      </c>
      <c r="J23" s="5"/>
      <c r="K23" s="4">
        <f>G23-J23</f>
        <v>0.23</v>
      </c>
      <c r="L23" s="4" t="e">
        <f>I23-#REF!</f>
        <v>#REF!</v>
      </c>
    </row>
    <row r="24" spans="1:10" ht="24" customHeight="1" hidden="1" outlineLevel="1">
      <c r="A24" s="21" t="s">
        <v>48</v>
      </c>
      <c r="B24" s="21"/>
      <c r="C24" s="27" t="s">
        <v>52</v>
      </c>
      <c r="D24" s="27"/>
      <c r="E24" s="25" t="s">
        <v>53</v>
      </c>
      <c r="F24" s="26"/>
      <c r="G24" s="27" t="s">
        <v>52</v>
      </c>
      <c r="H24" s="27"/>
      <c r="I24" s="27" t="s">
        <v>52</v>
      </c>
      <c r="J24" s="5"/>
    </row>
    <row r="25" spans="1:12" ht="12" customHeight="1" hidden="1" outlineLevel="1">
      <c r="A25" s="21" t="s">
        <v>49</v>
      </c>
      <c r="B25" s="21"/>
      <c r="C25" s="27">
        <v>27.46</v>
      </c>
      <c r="D25" s="27"/>
      <c r="E25" s="25">
        <v>26.84</v>
      </c>
      <c r="F25" s="26"/>
      <c r="G25" s="27">
        <v>6.26</v>
      </c>
      <c r="H25" s="27"/>
      <c r="I25" s="27">
        <v>6.26</v>
      </c>
      <c r="J25" s="5"/>
      <c r="K25" s="4">
        <f>G25-J25</f>
        <v>6.26</v>
      </c>
      <c r="L25" s="4" t="e">
        <f>I25-#REF!</f>
        <v>#REF!</v>
      </c>
    </row>
    <row r="26" spans="1:10" ht="23.25" customHeight="1" hidden="1" outlineLevel="1">
      <c r="A26" s="21" t="s">
        <v>50</v>
      </c>
      <c r="B26" s="21"/>
      <c r="C26" s="157" t="s">
        <v>52</v>
      </c>
      <c r="D26" s="27"/>
      <c r="E26" s="25" t="s">
        <v>53</v>
      </c>
      <c r="F26" s="26"/>
      <c r="G26" s="27" t="s">
        <v>52</v>
      </c>
      <c r="H26" s="27"/>
      <c r="I26" s="27" t="s">
        <v>52</v>
      </c>
      <c r="J26" s="5"/>
    </row>
    <row r="27" spans="1:10" ht="22.5" customHeight="1" hidden="1" outlineLevel="1">
      <c r="A27" s="28" t="s">
        <v>51</v>
      </c>
      <c r="B27" s="28"/>
      <c r="C27" s="29" t="s">
        <v>52</v>
      </c>
      <c r="D27" s="29"/>
      <c r="E27" s="30" t="s">
        <v>53</v>
      </c>
      <c r="F27" s="29"/>
      <c r="G27" s="29" t="s">
        <v>52</v>
      </c>
      <c r="H27" s="29"/>
      <c r="I27" s="29" t="s">
        <v>52</v>
      </c>
      <c r="J27" s="5"/>
    </row>
    <row r="28" spans="1:12" ht="39" customHeight="1" outlineLevel="1">
      <c r="A28" s="31"/>
      <c r="B28" s="31"/>
      <c r="C28" s="162" t="s">
        <v>170</v>
      </c>
      <c r="D28" s="31"/>
      <c r="E28" s="162" t="s">
        <v>186</v>
      </c>
      <c r="F28" s="31"/>
      <c r="G28" s="162" t="s">
        <v>171</v>
      </c>
      <c r="H28" s="32"/>
      <c r="I28" s="162" t="s">
        <v>187</v>
      </c>
      <c r="J28" s="33"/>
      <c r="K28" s="162" t="str">
        <f>' rw'!L6</f>
        <v>6 miesięcy zakończone 30.06.2011                            </v>
      </c>
      <c r="L28" s="162" t="str">
        <f>' rw'!M6</f>
        <v>6 miesięcy zakończone 30.06.2010                           </v>
      </c>
    </row>
    <row r="29" spans="1:10" ht="12" customHeight="1" outlineLevel="1">
      <c r="A29" s="31"/>
      <c r="B29" s="31"/>
      <c r="C29" s="33"/>
      <c r="D29" s="31"/>
      <c r="E29" s="33"/>
      <c r="F29" s="31"/>
      <c r="G29" s="33"/>
      <c r="H29" s="32"/>
      <c r="I29" s="33"/>
      <c r="J29" s="33"/>
    </row>
    <row r="30" spans="1:10" ht="20.25" customHeight="1" outlineLevel="1">
      <c r="A30" s="34" t="s">
        <v>33</v>
      </c>
      <c r="B30" s="34"/>
      <c r="C30" s="35"/>
      <c r="D30" s="35"/>
      <c r="E30" s="35"/>
      <c r="F30" s="35"/>
      <c r="G30" s="35"/>
      <c r="H30" s="35"/>
      <c r="I30" s="35"/>
      <c r="J30" s="36"/>
    </row>
    <row r="31" spans="1:12" s="2" customFormat="1" ht="18" customHeight="1" outlineLevel="1">
      <c r="A31" s="163" t="s">
        <v>143</v>
      </c>
      <c r="B31" s="34"/>
      <c r="C31" s="172">
        <v>82592</v>
      </c>
      <c r="D31" s="37"/>
      <c r="E31" s="172">
        <v>141655</v>
      </c>
      <c r="F31" s="37"/>
      <c r="G31" s="172">
        <v>2784</v>
      </c>
      <c r="H31" s="37"/>
      <c r="I31" s="172">
        <v>17237</v>
      </c>
      <c r="J31" s="38"/>
      <c r="K31" s="2">
        <v>59063</v>
      </c>
      <c r="L31" s="2">
        <v>14453</v>
      </c>
    </row>
    <row r="32" spans="1:12" s="2" customFormat="1" ht="15.75" customHeight="1" outlineLevel="1">
      <c r="A32" s="34" t="s">
        <v>34</v>
      </c>
      <c r="B32" s="34"/>
      <c r="C32" s="37">
        <v>-15002</v>
      </c>
      <c r="D32" s="37"/>
      <c r="E32" s="37">
        <v>-25107</v>
      </c>
      <c r="F32" s="37"/>
      <c r="G32" s="37">
        <v>39424</v>
      </c>
      <c r="H32" s="37"/>
      <c r="I32" s="37">
        <v>66772</v>
      </c>
      <c r="J32" s="38"/>
      <c r="K32" s="37">
        <f>SUM(K33:K41)</f>
        <v>-10105</v>
      </c>
      <c r="L32" s="37">
        <f>SUM(L33:L41)</f>
        <v>27348</v>
      </c>
    </row>
    <row r="33" spans="1:12" ht="15" customHeight="1" outlineLevel="1">
      <c r="A33" s="39" t="s">
        <v>29</v>
      </c>
      <c r="B33" s="39"/>
      <c r="C33" s="35">
        <v>27136</v>
      </c>
      <c r="D33" s="35"/>
      <c r="E33" s="35">
        <v>83193</v>
      </c>
      <c r="F33" s="35"/>
      <c r="G33" s="35">
        <v>29423</v>
      </c>
      <c r="H33" s="35"/>
      <c r="I33" s="35">
        <v>89084</v>
      </c>
      <c r="J33" s="36"/>
      <c r="K33" s="4">
        <v>56057</v>
      </c>
      <c r="L33" s="4">
        <v>59661</v>
      </c>
    </row>
    <row r="34" spans="1:10" ht="15" customHeight="1" outlineLevel="1">
      <c r="A34" s="39" t="s">
        <v>184</v>
      </c>
      <c r="B34" s="39"/>
      <c r="C34" s="35">
        <v>-281</v>
      </c>
      <c r="D34" s="35"/>
      <c r="E34" s="52">
        <v>-281</v>
      </c>
      <c r="F34" s="35"/>
      <c r="G34" s="35">
        <v>0</v>
      </c>
      <c r="H34" s="35"/>
      <c r="I34" s="35">
        <v>0</v>
      </c>
      <c r="J34" s="36"/>
    </row>
    <row r="35" spans="1:12" ht="15" customHeight="1" outlineLevel="1">
      <c r="A35" s="39" t="s">
        <v>100</v>
      </c>
      <c r="B35" s="39"/>
      <c r="C35" s="35">
        <v>2486</v>
      </c>
      <c r="D35" s="35"/>
      <c r="E35" s="35">
        <v>-25762</v>
      </c>
      <c r="F35" s="35"/>
      <c r="G35" s="35">
        <v>4403</v>
      </c>
      <c r="H35" s="35"/>
      <c r="I35" s="35">
        <v>-17344</v>
      </c>
      <c r="J35" s="36"/>
      <c r="K35" s="4">
        <v>-28248</v>
      </c>
      <c r="L35" s="4">
        <v>-21747</v>
      </c>
    </row>
    <row r="36" spans="1:12" ht="15" customHeight="1" outlineLevel="1">
      <c r="A36" s="39" t="s">
        <v>123</v>
      </c>
      <c r="B36" s="39"/>
      <c r="C36" s="35">
        <v>-66479</v>
      </c>
      <c r="D36" s="35"/>
      <c r="E36" s="35">
        <v>-98905</v>
      </c>
      <c r="F36" s="35"/>
      <c r="G36" s="35">
        <v>96</v>
      </c>
      <c r="H36" s="35"/>
      <c r="I36" s="35">
        <v>-578</v>
      </c>
      <c r="J36" s="36"/>
      <c r="K36" s="4">
        <v>-32426</v>
      </c>
      <c r="L36" s="4">
        <v>-674</v>
      </c>
    </row>
    <row r="37" spans="1:12" ht="15" customHeight="1" outlineLevel="1">
      <c r="A37" s="40" t="s">
        <v>107</v>
      </c>
      <c r="B37" s="39"/>
      <c r="C37" s="35">
        <v>1653</v>
      </c>
      <c r="D37" s="35"/>
      <c r="E37" s="35">
        <v>-13304</v>
      </c>
      <c r="F37" s="35"/>
      <c r="G37" s="35">
        <v>2932</v>
      </c>
      <c r="H37" s="35"/>
      <c r="I37" s="35">
        <v>-12894</v>
      </c>
      <c r="J37" s="36"/>
      <c r="K37" s="4">
        <v>-14957</v>
      </c>
      <c r="L37" s="4">
        <v>-15826</v>
      </c>
    </row>
    <row r="38" spans="1:12" ht="29.25" customHeight="1" outlineLevel="1">
      <c r="A38" s="39" t="s">
        <v>120</v>
      </c>
      <c r="B38" s="39"/>
      <c r="C38" s="35">
        <v>16864</v>
      </c>
      <c r="D38" s="35"/>
      <c r="E38" s="35">
        <v>27478</v>
      </c>
      <c r="F38" s="35"/>
      <c r="G38" s="35">
        <v>-1604</v>
      </c>
      <c r="H38" s="35"/>
      <c r="I38" s="35">
        <v>-623</v>
      </c>
      <c r="J38" s="36"/>
      <c r="K38" s="4">
        <v>10614</v>
      </c>
      <c r="L38" s="4">
        <v>981</v>
      </c>
    </row>
    <row r="39" spans="1:12" ht="15" customHeight="1" outlineLevel="1">
      <c r="A39" s="39" t="s">
        <v>30</v>
      </c>
      <c r="B39" s="39"/>
      <c r="C39" s="35">
        <v>2823</v>
      </c>
      <c r="D39" s="35"/>
      <c r="E39" s="35">
        <v>1018</v>
      </c>
      <c r="F39" s="35"/>
      <c r="G39" s="35">
        <v>-4133</v>
      </c>
      <c r="H39" s="35"/>
      <c r="I39" s="35">
        <v>137</v>
      </c>
      <c r="J39" s="36"/>
      <c r="K39" s="4">
        <v>-1805</v>
      </c>
      <c r="L39" s="4">
        <v>4270</v>
      </c>
    </row>
    <row r="40" spans="1:12" ht="15" customHeight="1" outlineLevel="1">
      <c r="A40" s="39" t="s">
        <v>31</v>
      </c>
      <c r="B40" s="39"/>
      <c r="C40" s="35">
        <v>4</v>
      </c>
      <c r="D40" s="35"/>
      <c r="E40" s="35">
        <v>276</v>
      </c>
      <c r="F40" s="35"/>
      <c r="G40" s="35">
        <v>90</v>
      </c>
      <c r="H40" s="35"/>
      <c r="I40" s="35">
        <v>164</v>
      </c>
      <c r="J40" s="41"/>
      <c r="K40" s="4">
        <v>272</v>
      </c>
      <c r="L40" s="4">
        <v>74</v>
      </c>
    </row>
    <row r="41" spans="1:12" ht="15" customHeight="1" outlineLevel="1">
      <c r="A41" s="39" t="s">
        <v>32</v>
      </c>
      <c r="B41" s="39"/>
      <c r="C41" s="35">
        <v>792</v>
      </c>
      <c r="D41" s="35"/>
      <c r="E41" s="35">
        <v>1180</v>
      </c>
      <c r="F41" s="35"/>
      <c r="G41" s="35">
        <v>8217</v>
      </c>
      <c r="H41" s="35"/>
      <c r="I41" s="35">
        <v>8826</v>
      </c>
      <c r="J41" s="36"/>
      <c r="K41" s="4">
        <v>388</v>
      </c>
      <c r="L41" s="4">
        <v>609</v>
      </c>
    </row>
    <row r="42" spans="1:12" s="44" customFormat="1" ht="21.75" customHeight="1" outlineLevel="1">
      <c r="A42" s="280" t="s">
        <v>104</v>
      </c>
      <c r="B42" s="105"/>
      <c r="C42" s="281">
        <v>67590</v>
      </c>
      <c r="D42" s="37"/>
      <c r="E42" s="281">
        <v>116548</v>
      </c>
      <c r="F42" s="37"/>
      <c r="G42" s="281">
        <v>42208</v>
      </c>
      <c r="H42" s="42"/>
      <c r="I42" s="281">
        <v>84009</v>
      </c>
      <c r="J42" s="43"/>
      <c r="K42" s="173">
        <f>K31+K32</f>
        <v>48958</v>
      </c>
      <c r="L42" s="173">
        <f>L31+L32</f>
        <v>41801</v>
      </c>
    </row>
    <row r="43" spans="1:12" ht="19.5" customHeight="1" outlineLevel="1">
      <c r="A43" s="45" t="s">
        <v>164</v>
      </c>
      <c r="B43" s="45"/>
      <c r="C43" s="35">
        <v>-6585</v>
      </c>
      <c r="D43" s="35"/>
      <c r="E43" s="35">
        <v>-15211</v>
      </c>
      <c r="F43" s="35"/>
      <c r="G43" s="35">
        <v>-2925</v>
      </c>
      <c r="H43" s="35"/>
      <c r="I43" s="35">
        <v>-548</v>
      </c>
      <c r="J43" s="36"/>
      <c r="K43" s="4">
        <v>-8626</v>
      </c>
      <c r="L43" s="4">
        <v>2377</v>
      </c>
    </row>
    <row r="44" spans="1:10" ht="6.75" customHeight="1" hidden="1" outlineLevel="1">
      <c r="A44" s="45"/>
      <c r="B44" s="45"/>
      <c r="C44" s="35"/>
      <c r="D44" s="35"/>
      <c r="E44" s="35"/>
      <c r="F44" s="35"/>
      <c r="G44" s="35"/>
      <c r="H44" s="35"/>
      <c r="I44" s="35"/>
      <c r="J44" s="36"/>
    </row>
    <row r="45" spans="1:12" s="44" customFormat="1" ht="21.75" customHeight="1" outlineLevel="1">
      <c r="A45" s="167" t="s">
        <v>37</v>
      </c>
      <c r="B45" s="34"/>
      <c r="C45" s="279">
        <v>61005</v>
      </c>
      <c r="D45" s="37"/>
      <c r="E45" s="279">
        <v>101337</v>
      </c>
      <c r="F45" s="37"/>
      <c r="G45" s="279">
        <v>39283</v>
      </c>
      <c r="H45" s="42"/>
      <c r="I45" s="279">
        <v>83461</v>
      </c>
      <c r="J45" s="43"/>
      <c r="K45" s="174">
        <f>SUM(K42:K43)</f>
        <v>40332</v>
      </c>
      <c r="L45" s="174">
        <f>SUM(L42:L43)</f>
        <v>44178</v>
      </c>
    </row>
    <row r="46" spans="1:10" ht="14.25" customHeight="1" outlineLevel="1">
      <c r="A46" s="34"/>
      <c r="B46" s="34"/>
      <c r="C46" s="52"/>
      <c r="D46" s="35"/>
      <c r="E46" s="35"/>
      <c r="F46" s="35"/>
      <c r="G46" s="35"/>
      <c r="H46" s="35"/>
      <c r="I46" s="35"/>
      <c r="J46" s="36"/>
    </row>
    <row r="47" spans="1:10" ht="21" customHeight="1" outlineLevel="1">
      <c r="A47" s="34" t="s">
        <v>35</v>
      </c>
      <c r="B47" s="34"/>
      <c r="C47" s="35"/>
      <c r="D47" s="35"/>
      <c r="E47" s="35"/>
      <c r="F47" s="35"/>
      <c r="G47" s="47"/>
      <c r="H47" s="35"/>
      <c r="I47" s="47"/>
      <c r="J47" s="36"/>
    </row>
    <row r="48" spans="1:12" ht="28.5" outlineLevel="1">
      <c r="A48" s="39" t="s">
        <v>114</v>
      </c>
      <c r="B48" s="39"/>
      <c r="C48" s="35">
        <v>102966</v>
      </c>
      <c r="D48" s="35"/>
      <c r="E48" s="35">
        <v>167205</v>
      </c>
      <c r="F48" s="35"/>
      <c r="G48" s="35">
        <v>746</v>
      </c>
      <c r="H48" s="35"/>
      <c r="I48" s="35">
        <v>7180</v>
      </c>
      <c r="J48" s="36"/>
      <c r="K48" s="4">
        <v>64239</v>
      </c>
      <c r="L48" s="4">
        <v>6434</v>
      </c>
    </row>
    <row r="49" spans="1:10" ht="14.25" hidden="1" outlineLevel="1">
      <c r="A49" s="48" t="s">
        <v>122</v>
      </c>
      <c r="B49" s="39"/>
      <c r="C49" s="35">
        <v>0</v>
      </c>
      <c r="D49" s="35"/>
      <c r="E49" s="35"/>
      <c r="F49" s="35"/>
      <c r="G49" s="35">
        <v>0</v>
      </c>
      <c r="H49" s="35"/>
      <c r="I49" s="35"/>
      <c r="J49" s="36"/>
    </row>
    <row r="50" spans="1:12" ht="28.5" outlineLevel="1">
      <c r="A50" s="39" t="s">
        <v>105</v>
      </c>
      <c r="B50" s="39"/>
      <c r="C50" s="35">
        <v>0</v>
      </c>
      <c r="D50" s="35"/>
      <c r="E50" s="35">
        <v>5000</v>
      </c>
      <c r="F50" s="35"/>
      <c r="G50" s="35">
        <v>0</v>
      </c>
      <c r="H50" s="35"/>
      <c r="I50" s="35">
        <v>0</v>
      </c>
      <c r="J50" s="36"/>
      <c r="K50" s="4">
        <v>5000</v>
      </c>
      <c r="L50" s="4">
        <v>0</v>
      </c>
    </row>
    <row r="51" spans="1:10" ht="28.5" hidden="1" outlineLevel="1">
      <c r="A51" s="39" t="s">
        <v>40</v>
      </c>
      <c r="B51" s="39"/>
      <c r="C51" s="35">
        <v>0</v>
      </c>
      <c r="D51" s="35"/>
      <c r="E51" s="35"/>
      <c r="F51" s="35"/>
      <c r="G51" s="35">
        <v>0</v>
      </c>
      <c r="H51" s="35"/>
      <c r="I51" s="35">
        <v>0</v>
      </c>
      <c r="J51" s="36"/>
    </row>
    <row r="52" spans="1:12" s="51" customFormat="1" ht="15" customHeight="1" outlineLevel="1">
      <c r="A52" s="48" t="s">
        <v>119</v>
      </c>
      <c r="B52" s="48"/>
      <c r="C52" s="35">
        <v>0</v>
      </c>
      <c r="D52" s="49"/>
      <c r="E52" s="295">
        <v>34782</v>
      </c>
      <c r="F52" s="49"/>
      <c r="G52" s="35">
        <v>6725</v>
      </c>
      <c r="H52" s="49"/>
      <c r="I52" s="295">
        <v>30228</v>
      </c>
      <c r="J52" s="50"/>
      <c r="K52" s="192">
        <v>34782</v>
      </c>
      <c r="L52" s="192">
        <v>23503</v>
      </c>
    </row>
    <row r="53" spans="1:12" ht="15" customHeight="1" outlineLevel="1">
      <c r="A53" s="39" t="s">
        <v>36</v>
      </c>
      <c r="B53" s="39"/>
      <c r="C53" s="35">
        <v>450</v>
      </c>
      <c r="D53" s="35"/>
      <c r="E53" s="35">
        <v>1279</v>
      </c>
      <c r="F53" s="35"/>
      <c r="G53" s="35">
        <v>389</v>
      </c>
      <c r="H53" s="35"/>
      <c r="I53" s="35">
        <v>1301</v>
      </c>
      <c r="J53" s="36"/>
      <c r="K53" s="4">
        <v>829</v>
      </c>
      <c r="L53" s="4">
        <v>912</v>
      </c>
    </row>
    <row r="54" spans="1:12" ht="15" customHeight="1" outlineLevel="1">
      <c r="A54" s="39" t="s">
        <v>152</v>
      </c>
      <c r="B54" s="39"/>
      <c r="C54" s="35">
        <v>0</v>
      </c>
      <c r="D54" s="35"/>
      <c r="E54" s="35">
        <v>0</v>
      </c>
      <c r="F54" s="35"/>
      <c r="G54" s="35">
        <v>0</v>
      </c>
      <c r="H54" s="35"/>
      <c r="I54" s="35">
        <v>8200</v>
      </c>
      <c r="J54" s="36"/>
      <c r="K54" s="4">
        <v>0</v>
      </c>
      <c r="L54" s="4">
        <v>8200</v>
      </c>
    </row>
    <row r="55" spans="1:10" ht="17.25" customHeight="1" hidden="1" outlineLevel="1">
      <c r="A55" s="39" t="s">
        <v>106</v>
      </c>
      <c r="B55" s="39"/>
      <c r="C55" s="35">
        <v>0</v>
      </c>
      <c r="D55" s="35">
        <v>0</v>
      </c>
      <c r="E55" s="35"/>
      <c r="F55" s="35"/>
      <c r="G55" s="35">
        <v>0</v>
      </c>
      <c r="H55" s="35"/>
      <c r="I55" s="35">
        <v>0</v>
      </c>
      <c r="J55" s="36"/>
    </row>
    <row r="56" spans="1:10" ht="15" hidden="1" outlineLevel="1">
      <c r="A56" s="39" t="s">
        <v>92</v>
      </c>
      <c r="B56" s="34"/>
      <c r="C56" s="35">
        <v>0</v>
      </c>
      <c r="D56" s="35"/>
      <c r="E56" s="35"/>
      <c r="F56" s="35"/>
      <c r="G56" s="35">
        <v>0</v>
      </c>
      <c r="H56" s="35"/>
      <c r="I56" s="35"/>
      <c r="J56" s="36"/>
    </row>
    <row r="57" spans="1:12" ht="28.5" outlineLevel="1">
      <c r="A57" s="39" t="s">
        <v>191</v>
      </c>
      <c r="B57" s="39"/>
      <c r="C57" s="35">
        <v>-19925</v>
      </c>
      <c r="D57" s="35"/>
      <c r="E57" s="35">
        <v>-27899</v>
      </c>
      <c r="F57" s="35"/>
      <c r="G57" s="35">
        <v>-5887</v>
      </c>
      <c r="H57" s="35"/>
      <c r="I57" s="35">
        <v>-28973</v>
      </c>
      <c r="J57" s="36"/>
      <c r="K57" s="4">
        <v>-7974</v>
      </c>
      <c r="L57" s="4">
        <v>-23086</v>
      </c>
    </row>
    <row r="58" spans="1:10" ht="14.25" hidden="1" outlineLevel="1">
      <c r="A58" s="39" t="s">
        <v>141</v>
      </c>
      <c r="B58" s="39"/>
      <c r="C58" s="35">
        <v>0</v>
      </c>
      <c r="D58" s="35"/>
      <c r="E58" s="309"/>
      <c r="F58" s="35"/>
      <c r="G58" s="35">
        <v>0</v>
      </c>
      <c r="H58" s="35"/>
      <c r="I58" s="35">
        <v>0</v>
      </c>
      <c r="J58" s="36"/>
    </row>
    <row r="59" spans="1:12" ht="15" customHeight="1" outlineLevel="1">
      <c r="A59" s="39" t="s">
        <v>116</v>
      </c>
      <c r="B59" s="39"/>
      <c r="C59" s="35">
        <v>0</v>
      </c>
      <c r="D59" s="35"/>
      <c r="E59" s="45">
        <v>0</v>
      </c>
      <c r="F59" s="35"/>
      <c r="G59" s="35">
        <v>0</v>
      </c>
      <c r="H59" s="35"/>
      <c r="I59" s="45">
        <v>-159</v>
      </c>
      <c r="J59" s="36"/>
      <c r="K59" s="4">
        <v>0</v>
      </c>
      <c r="L59" s="4">
        <v>-159</v>
      </c>
    </row>
    <row r="60" spans="1:10" ht="29.25" customHeight="1" hidden="1" outlineLevel="1">
      <c r="A60" s="277" t="s">
        <v>115</v>
      </c>
      <c r="B60" s="39"/>
      <c r="C60" s="35">
        <v>0</v>
      </c>
      <c r="D60" s="35"/>
      <c r="E60" s="35"/>
      <c r="F60" s="35"/>
      <c r="G60" s="35">
        <v>0</v>
      </c>
      <c r="H60" s="35"/>
      <c r="I60" s="35">
        <v>0</v>
      </c>
      <c r="J60" s="36"/>
    </row>
    <row r="61" spans="1:12" ht="15" customHeight="1" outlineLevel="1">
      <c r="A61" s="39" t="s">
        <v>87</v>
      </c>
      <c r="B61" s="39"/>
      <c r="C61" s="35">
        <v>0</v>
      </c>
      <c r="D61" s="35"/>
      <c r="E61" s="35">
        <v>0</v>
      </c>
      <c r="F61" s="35"/>
      <c r="G61" s="35">
        <v>0</v>
      </c>
      <c r="H61" s="35"/>
      <c r="I61" s="35">
        <v>-6200</v>
      </c>
      <c r="J61" s="36"/>
      <c r="K61" s="4">
        <v>0</v>
      </c>
      <c r="L61" s="4">
        <v>-6200</v>
      </c>
    </row>
    <row r="62" spans="1:10" ht="14.25" hidden="1" outlineLevel="1">
      <c r="A62" s="39"/>
      <c r="B62" s="39"/>
      <c r="C62" s="35"/>
      <c r="D62" s="35"/>
      <c r="E62" s="35"/>
      <c r="F62" s="35"/>
      <c r="G62" s="35">
        <v>0</v>
      </c>
      <c r="H62" s="35"/>
      <c r="I62" s="35"/>
      <c r="J62" s="36"/>
    </row>
    <row r="63" spans="1:12" ht="15" customHeight="1" hidden="1" outlineLevel="1">
      <c r="A63" s="39" t="s">
        <v>93</v>
      </c>
      <c r="B63" s="39"/>
      <c r="C63" s="35">
        <v>0</v>
      </c>
      <c r="D63" s="35"/>
      <c r="E63" s="35"/>
      <c r="F63" s="35"/>
      <c r="G63" s="35">
        <v>0</v>
      </c>
      <c r="H63" s="35"/>
      <c r="I63" s="35">
        <v>0</v>
      </c>
      <c r="J63" s="36"/>
      <c r="L63" s="4">
        <v>0</v>
      </c>
    </row>
    <row r="64" spans="1:12" s="44" customFormat="1" ht="27.75" customHeight="1" outlineLevel="1">
      <c r="A64" s="167" t="s">
        <v>38</v>
      </c>
      <c r="B64" s="34"/>
      <c r="C64" s="279">
        <v>83491</v>
      </c>
      <c r="D64" s="37"/>
      <c r="E64" s="279">
        <v>180367</v>
      </c>
      <c r="F64" s="37"/>
      <c r="G64" s="279">
        <v>1973</v>
      </c>
      <c r="H64" s="42"/>
      <c r="I64" s="279">
        <v>11577</v>
      </c>
      <c r="J64" s="43"/>
      <c r="K64" s="174">
        <f>SUM(K48:K63)</f>
        <v>96876</v>
      </c>
      <c r="L64" s="174">
        <f>SUM(L48:L63)</f>
        <v>9604</v>
      </c>
    </row>
    <row r="65" spans="1:10" ht="7.5" customHeight="1" outlineLevel="1">
      <c r="A65" s="34"/>
      <c r="B65" s="34"/>
      <c r="C65" s="35"/>
      <c r="D65" s="35"/>
      <c r="E65" s="35"/>
      <c r="F65" s="35"/>
      <c r="G65" s="35"/>
      <c r="H65" s="35"/>
      <c r="I65" s="35"/>
      <c r="J65" s="36"/>
    </row>
    <row r="66" spans="1:10" ht="21.75" customHeight="1" outlineLevel="1">
      <c r="A66" s="34" t="s">
        <v>39</v>
      </c>
      <c r="B66" s="34"/>
      <c r="C66" s="35"/>
      <c r="D66" s="35"/>
      <c r="E66" s="35"/>
      <c r="F66" s="35"/>
      <c r="G66" s="35"/>
      <c r="H66" s="35"/>
      <c r="I66" s="35"/>
      <c r="J66" s="36"/>
    </row>
    <row r="67" spans="1:12" ht="15" customHeight="1" hidden="1" outlineLevel="1">
      <c r="A67" s="39" t="s">
        <v>94</v>
      </c>
      <c r="B67" s="34"/>
      <c r="C67" s="35">
        <v>0</v>
      </c>
      <c r="D67" s="35"/>
      <c r="E67" s="309"/>
      <c r="F67" s="35"/>
      <c r="G67" s="35">
        <v>0</v>
      </c>
      <c r="H67" s="35"/>
      <c r="I67" s="35">
        <v>0</v>
      </c>
      <c r="J67" s="36"/>
      <c r="K67" s="4">
        <v>0</v>
      </c>
      <c r="L67" s="4">
        <v>0</v>
      </c>
    </row>
    <row r="68" spans="1:10" ht="15" customHeight="1" hidden="1" outlineLevel="1">
      <c r="A68" s="39" t="s">
        <v>95</v>
      </c>
      <c r="B68" s="34"/>
      <c r="C68" s="35">
        <v>0</v>
      </c>
      <c r="D68" s="35"/>
      <c r="E68" s="309"/>
      <c r="F68" s="35"/>
      <c r="G68" s="35"/>
      <c r="H68" s="35"/>
      <c r="I68" s="35"/>
      <c r="J68" s="36"/>
    </row>
    <row r="69" spans="1:12" ht="15" customHeight="1" outlineLevel="1">
      <c r="A69" s="39" t="s">
        <v>41</v>
      </c>
      <c r="B69" s="34"/>
      <c r="C69" s="35">
        <v>-188382</v>
      </c>
      <c r="D69" s="35"/>
      <c r="E69" s="309">
        <v>-188382</v>
      </c>
      <c r="F69" s="35"/>
      <c r="G69" s="35">
        <v>0</v>
      </c>
      <c r="H69" s="35"/>
      <c r="I69" s="35">
        <v>0</v>
      </c>
      <c r="J69" s="36"/>
      <c r="K69" s="4">
        <v>0</v>
      </c>
      <c r="L69" s="4">
        <v>0</v>
      </c>
    </row>
    <row r="70" spans="1:12" ht="28.5" outlineLevel="1">
      <c r="A70" s="39" t="s">
        <v>162</v>
      </c>
      <c r="B70" s="34"/>
      <c r="C70" s="35">
        <v>-3480</v>
      </c>
      <c r="D70" s="35"/>
      <c r="E70" s="309">
        <v>-10835</v>
      </c>
      <c r="F70" s="35"/>
      <c r="G70" s="35">
        <v>-4928</v>
      </c>
      <c r="H70" s="35"/>
      <c r="I70" s="35">
        <v>-16368</v>
      </c>
      <c r="J70" s="36"/>
      <c r="K70" s="4">
        <v>-7355</v>
      </c>
      <c r="L70" s="4">
        <v>-11440</v>
      </c>
    </row>
    <row r="71" spans="1:10" ht="15" customHeight="1" hidden="1" outlineLevel="1">
      <c r="A71" s="39" t="s">
        <v>96</v>
      </c>
      <c r="B71" s="34"/>
      <c r="C71" s="35">
        <v>0</v>
      </c>
      <c r="D71" s="35"/>
      <c r="E71" s="309">
        <v>0</v>
      </c>
      <c r="F71" s="35"/>
      <c r="G71" s="35"/>
      <c r="H71" s="35"/>
      <c r="I71" s="35">
        <v>0</v>
      </c>
      <c r="J71" s="36"/>
    </row>
    <row r="72" spans="1:10" ht="15" customHeight="1" hidden="1" outlineLevel="1">
      <c r="A72" s="39" t="s">
        <v>97</v>
      </c>
      <c r="B72" s="34"/>
      <c r="C72" s="35">
        <v>0</v>
      </c>
      <c r="D72" s="35"/>
      <c r="E72" s="309"/>
      <c r="F72" s="35"/>
      <c r="G72" s="35"/>
      <c r="H72" s="35"/>
      <c r="I72" s="35">
        <v>0</v>
      </c>
      <c r="J72" s="36"/>
    </row>
    <row r="73" spans="1:10" ht="15" customHeight="1" hidden="1" outlineLevel="1">
      <c r="A73" s="39" t="s">
        <v>98</v>
      </c>
      <c r="B73" s="34"/>
      <c r="C73" s="35">
        <v>0</v>
      </c>
      <c r="D73" s="35"/>
      <c r="E73" s="309"/>
      <c r="F73" s="35"/>
      <c r="G73" s="35"/>
      <c r="H73" s="35"/>
      <c r="I73" s="35">
        <v>0</v>
      </c>
      <c r="J73" s="36"/>
    </row>
    <row r="74" spans="1:10" ht="15" hidden="1" outlineLevel="1">
      <c r="A74" s="39" t="s">
        <v>99</v>
      </c>
      <c r="B74" s="34"/>
      <c r="C74" s="35">
        <v>0</v>
      </c>
      <c r="D74" s="35"/>
      <c r="E74" s="309"/>
      <c r="F74" s="35"/>
      <c r="G74" s="35"/>
      <c r="H74" s="35"/>
      <c r="I74" s="35">
        <v>0</v>
      </c>
      <c r="J74" s="36"/>
    </row>
    <row r="75" spans="1:12" s="44" customFormat="1" ht="26.25" customHeight="1" outlineLevel="1">
      <c r="A75" s="167" t="s">
        <v>42</v>
      </c>
      <c r="B75" s="34"/>
      <c r="C75" s="279">
        <v>-191862</v>
      </c>
      <c r="D75" s="37"/>
      <c r="E75" s="279">
        <v>-199217</v>
      </c>
      <c r="F75" s="37"/>
      <c r="G75" s="279">
        <v>-4928</v>
      </c>
      <c r="H75" s="42"/>
      <c r="I75" s="279">
        <v>-16368</v>
      </c>
      <c r="J75" s="43"/>
      <c r="K75" s="174">
        <f>SUM(K67:K74)</f>
        <v>-7355</v>
      </c>
      <c r="L75" s="174">
        <f>SUM(L67:L74)</f>
        <v>-11440</v>
      </c>
    </row>
    <row r="76" spans="1:10" ht="16.5" customHeight="1" outlineLevel="1">
      <c r="A76" s="53"/>
      <c r="B76" s="34"/>
      <c r="C76" s="35"/>
      <c r="D76" s="35"/>
      <c r="E76" s="35"/>
      <c r="F76" s="35"/>
      <c r="G76" s="35"/>
      <c r="H76" s="35"/>
      <c r="I76" s="35"/>
      <c r="J76" s="36"/>
    </row>
    <row r="77" spans="1:12" ht="33" customHeight="1" outlineLevel="1">
      <c r="A77" s="34" t="s">
        <v>43</v>
      </c>
      <c r="B77" s="34"/>
      <c r="C77" s="37">
        <v>-47366</v>
      </c>
      <c r="D77" s="37"/>
      <c r="E77" s="37">
        <v>82487</v>
      </c>
      <c r="F77" s="37"/>
      <c r="G77" s="37">
        <v>36328</v>
      </c>
      <c r="H77" s="37"/>
      <c r="I77" s="37">
        <v>78670</v>
      </c>
      <c r="J77" s="36"/>
      <c r="K77" s="37">
        <f>K45+K64+K75</f>
        <v>129853</v>
      </c>
      <c r="L77" s="37">
        <f>L45+L64+L75</f>
        <v>42342</v>
      </c>
    </row>
    <row r="78" spans="1:12" ht="33" customHeight="1" hidden="1" outlineLevel="1">
      <c r="A78" s="34" t="s">
        <v>183</v>
      </c>
      <c r="B78" s="34"/>
      <c r="C78" s="37">
        <v>-47085</v>
      </c>
      <c r="D78" s="37"/>
      <c r="E78" s="37">
        <v>82768</v>
      </c>
      <c r="F78" s="37"/>
      <c r="G78" s="37">
        <v>36328</v>
      </c>
      <c r="H78" s="37"/>
      <c r="I78" s="37">
        <v>78670</v>
      </c>
      <c r="J78" s="36"/>
      <c r="K78" s="37"/>
      <c r="L78" s="37"/>
    </row>
    <row r="79" spans="1:12" ht="33" customHeight="1" outlineLevel="1">
      <c r="A79" s="34" t="s">
        <v>190</v>
      </c>
      <c r="B79" s="34"/>
      <c r="C79" s="37">
        <v>281</v>
      </c>
      <c r="D79" s="37"/>
      <c r="E79" s="310">
        <v>281</v>
      </c>
      <c r="F79" s="37"/>
      <c r="G79" s="37">
        <v>0</v>
      </c>
      <c r="H79" s="37"/>
      <c r="I79" s="37">
        <v>0</v>
      </c>
      <c r="J79" s="36"/>
      <c r="K79" s="37"/>
      <c r="L79" s="37"/>
    </row>
    <row r="80" spans="1:12" ht="24" customHeight="1" outlineLevel="1">
      <c r="A80" s="171" t="s">
        <v>113</v>
      </c>
      <c r="B80" s="34"/>
      <c r="C80" s="37">
        <v>159215</v>
      </c>
      <c r="D80" s="37"/>
      <c r="E80" s="37">
        <v>29362</v>
      </c>
      <c r="F80" s="37"/>
      <c r="G80" s="37">
        <v>63229</v>
      </c>
      <c r="H80" s="37"/>
      <c r="I80" s="37">
        <v>20887</v>
      </c>
      <c r="J80" s="36"/>
      <c r="K80" s="4">
        <v>29362</v>
      </c>
      <c r="L80" s="4">
        <v>20887</v>
      </c>
    </row>
    <row r="81" spans="1:12" ht="27.75" customHeight="1" outlineLevel="1">
      <c r="A81" s="298" t="s">
        <v>145</v>
      </c>
      <c r="B81" s="34"/>
      <c r="C81" s="299">
        <v>112130</v>
      </c>
      <c r="D81" s="37"/>
      <c r="E81" s="299">
        <v>112130</v>
      </c>
      <c r="F81" s="37"/>
      <c r="G81" s="299">
        <v>99557</v>
      </c>
      <c r="H81" s="37"/>
      <c r="I81" s="299">
        <v>99557</v>
      </c>
      <c r="J81" s="36"/>
      <c r="K81" s="299">
        <f>K80+K77</f>
        <v>159215</v>
      </c>
      <c r="L81" s="299">
        <f>L80+L77</f>
        <v>63229</v>
      </c>
    </row>
    <row r="82" spans="1:12" ht="22.5" customHeight="1" hidden="1" outlineLevel="1">
      <c r="A82" s="245" t="s">
        <v>127</v>
      </c>
      <c r="B82" s="245"/>
      <c r="C82" s="246">
        <v>0</v>
      </c>
      <c r="D82" s="246"/>
      <c r="E82" s="246">
        <v>0</v>
      </c>
      <c r="F82" s="246"/>
      <c r="G82" s="246"/>
      <c r="H82" s="246"/>
      <c r="I82" s="246">
        <v>0</v>
      </c>
      <c r="J82" s="242"/>
      <c r="K82" s="246">
        <v>0</v>
      </c>
      <c r="L82" s="246">
        <v>0</v>
      </c>
    </row>
    <row r="83" spans="1:10" ht="14.25" outlineLevel="1">
      <c r="A83" s="39"/>
      <c r="B83" s="39"/>
      <c r="C83" s="35"/>
      <c r="D83" s="35"/>
      <c r="E83" s="35"/>
      <c r="F83" s="35"/>
      <c r="G83" s="35"/>
      <c r="H83" s="35"/>
      <c r="I83" s="35"/>
      <c r="J83" s="36"/>
    </row>
    <row r="84" spans="1:10" ht="1.5" customHeight="1">
      <c r="A84" s="54"/>
      <c r="B84" s="55"/>
      <c r="C84" s="56"/>
      <c r="D84" s="56"/>
      <c r="E84" s="56"/>
      <c r="F84" s="56"/>
      <c r="G84" s="56"/>
      <c r="H84" s="56"/>
      <c r="I84" s="56"/>
      <c r="J84" s="5"/>
    </row>
    <row r="85" spans="1:10" ht="12.75" customHeight="1">
      <c r="A85" s="57"/>
      <c r="B85" s="55"/>
      <c r="C85" s="56"/>
      <c r="D85" s="56"/>
      <c r="E85" s="56"/>
      <c r="F85" s="56"/>
      <c r="G85" s="56"/>
      <c r="H85" s="56"/>
      <c r="I85" s="56"/>
      <c r="J85" s="5"/>
    </row>
    <row r="86" spans="1:10" ht="12.75">
      <c r="A86" s="55"/>
      <c r="B86" s="55"/>
      <c r="C86" s="56"/>
      <c r="D86" s="56"/>
      <c r="E86" s="56"/>
      <c r="F86" s="56"/>
      <c r="G86" s="56"/>
      <c r="H86" s="56"/>
      <c r="I86" s="56"/>
      <c r="J86" s="56"/>
    </row>
    <row r="87" spans="1:10" ht="12.75">
      <c r="A87" s="55"/>
      <c r="B87" s="55"/>
      <c r="C87" s="56"/>
      <c r="D87" s="56"/>
      <c r="E87" s="56"/>
      <c r="F87" s="56"/>
      <c r="G87" s="56"/>
      <c r="H87" s="56"/>
      <c r="I87" s="56"/>
      <c r="J87" s="5"/>
    </row>
    <row r="88" spans="1:10" ht="14.25">
      <c r="A88" s="58"/>
      <c r="B88" s="58"/>
      <c r="C88" s="35"/>
      <c r="D88" s="35"/>
      <c r="E88" s="35"/>
      <c r="F88" s="35"/>
      <c r="G88" s="35"/>
      <c r="H88" s="35"/>
      <c r="I88" s="35"/>
      <c r="J88" s="5"/>
    </row>
    <row r="89" spans="1:11" ht="12">
      <c r="A89" s="58"/>
      <c r="B89" s="58"/>
      <c r="C89" s="59"/>
      <c r="D89" s="59"/>
      <c r="E89" s="59"/>
      <c r="F89" s="59"/>
      <c r="G89" s="59"/>
      <c r="H89" s="59"/>
      <c r="I89" s="59"/>
      <c r="J89" s="59"/>
      <c r="K89" s="59"/>
    </row>
    <row r="90" spans="1:10" ht="12.75">
      <c r="A90" s="60"/>
      <c r="B90" s="60"/>
      <c r="C90" s="61"/>
      <c r="D90" s="61"/>
      <c r="E90" s="62"/>
      <c r="F90" s="63"/>
      <c r="G90" s="64"/>
      <c r="H90" s="64"/>
      <c r="I90" s="64"/>
      <c r="J90" s="5"/>
    </row>
    <row r="91" spans="1:10" s="61" customFormat="1" ht="12.75">
      <c r="A91" s="60"/>
      <c r="B91" s="60"/>
      <c r="C91" s="57"/>
      <c r="D91" s="57">
        <f>D81-D80</f>
        <v>0</v>
      </c>
      <c r="E91" s="57"/>
      <c r="F91" s="57"/>
      <c r="G91" s="57"/>
      <c r="H91" s="57"/>
      <c r="I91" s="57"/>
      <c r="J91" s="57"/>
    </row>
    <row r="92" spans="1:10" s="61" customFormat="1" ht="12.75">
      <c r="A92" s="60"/>
      <c r="B92" s="60"/>
      <c r="E92" s="66"/>
      <c r="F92" s="67"/>
      <c r="G92" s="7"/>
      <c r="H92" s="7"/>
      <c r="I92" s="7"/>
      <c r="J92" s="57"/>
    </row>
    <row r="93" spans="1:10" s="61" customFormat="1" ht="12.75">
      <c r="A93" s="60"/>
      <c r="B93" s="60"/>
      <c r="C93" s="4"/>
      <c r="D93" s="4"/>
      <c r="E93" s="62"/>
      <c r="F93" s="63"/>
      <c r="G93" s="4"/>
      <c r="H93" s="4"/>
      <c r="I93" s="4"/>
      <c r="J93" s="57"/>
    </row>
    <row r="94" spans="1:10" s="61" customFormat="1" ht="12.75">
      <c r="A94" s="63"/>
      <c r="B94" s="63"/>
      <c r="C94" s="4"/>
      <c r="D94" s="4"/>
      <c r="E94" s="62"/>
      <c r="F94" s="63"/>
      <c r="G94" s="4"/>
      <c r="H94" s="4"/>
      <c r="I94" s="4"/>
      <c r="J94" s="57"/>
    </row>
    <row r="95" spans="1:10" s="61" customFormat="1" ht="12.75">
      <c r="A95" s="60"/>
      <c r="B95" s="60"/>
      <c r="C95" s="4"/>
      <c r="D95" s="4"/>
      <c r="E95" s="62"/>
      <c r="F95" s="63"/>
      <c r="G95" s="4"/>
      <c r="H95" s="4"/>
      <c r="I95" s="4"/>
      <c r="J95" s="57"/>
    </row>
    <row r="96" spans="1:10" s="61" customFormat="1" ht="12.75">
      <c r="A96" s="59"/>
      <c r="B96" s="59"/>
      <c r="C96" s="59"/>
      <c r="D96" s="59"/>
      <c r="E96" s="59"/>
      <c r="F96" s="59"/>
      <c r="G96" s="59"/>
      <c r="H96" s="59"/>
      <c r="I96" s="59"/>
      <c r="J96" s="57"/>
    </row>
    <row r="97" spans="1:10" ht="12">
      <c r="A97" s="60"/>
      <c r="B97" s="60"/>
      <c r="J97" s="5"/>
    </row>
    <row r="98" spans="1:10" ht="12">
      <c r="A98" s="58"/>
      <c r="B98" s="58"/>
      <c r="C98" s="59"/>
      <c r="D98" s="59"/>
      <c r="E98" s="59"/>
      <c r="F98" s="59"/>
      <c r="G98" s="59"/>
      <c r="H98" s="59"/>
      <c r="I98" s="59"/>
      <c r="J98" s="5"/>
    </row>
    <row r="99" spans="1:10" ht="12">
      <c r="A99" s="58"/>
      <c r="B99" s="58"/>
      <c r="C99" s="59"/>
      <c r="D99" s="59"/>
      <c r="E99" s="59"/>
      <c r="F99" s="59"/>
      <c r="G99" s="59"/>
      <c r="H99" s="59"/>
      <c r="I99" s="59"/>
      <c r="J99" s="5"/>
    </row>
    <row r="100" spans="1:10" ht="12">
      <c r="A100" s="58"/>
      <c r="B100" s="58"/>
      <c r="C100" s="59"/>
      <c r="D100" s="59"/>
      <c r="E100" s="59"/>
      <c r="F100" s="59"/>
      <c r="G100" s="59"/>
      <c r="H100" s="59"/>
      <c r="I100" s="59"/>
      <c r="J100" s="5"/>
    </row>
    <row r="101" spans="1:10" ht="12">
      <c r="A101" s="58"/>
      <c r="B101" s="58"/>
      <c r="C101" s="59"/>
      <c r="D101" s="59"/>
      <c r="E101" s="59"/>
      <c r="F101" s="59"/>
      <c r="G101" s="59"/>
      <c r="H101" s="59"/>
      <c r="I101" s="59"/>
      <c r="J101" s="5"/>
    </row>
    <row r="102" spans="1:10" ht="12">
      <c r="A102" s="5"/>
      <c r="B102" s="5"/>
      <c r="C102" s="5"/>
      <c r="D102" s="5"/>
      <c r="F102" s="5"/>
      <c r="G102" s="5"/>
      <c r="H102" s="5"/>
      <c r="I102" s="5"/>
      <c r="J102" s="5"/>
    </row>
    <row r="103" ht="12">
      <c r="J103" s="5"/>
    </row>
    <row r="104" ht="12">
      <c r="J104" s="5"/>
    </row>
    <row r="105" ht="12">
      <c r="J105" s="5"/>
    </row>
    <row r="106" ht="12">
      <c r="J106" s="5"/>
    </row>
    <row r="107" ht="12">
      <c r="J107" s="5"/>
    </row>
    <row r="108" ht="12">
      <c r="J108" s="5"/>
    </row>
    <row r="109" ht="12">
      <c r="J109" s="5"/>
    </row>
    <row r="110" ht="12">
      <c r="J110" s="5"/>
    </row>
    <row r="111" ht="12">
      <c r="J111" s="5"/>
    </row>
    <row r="112" ht="12">
      <c r="J112" s="5"/>
    </row>
    <row r="113" ht="12">
      <c r="J113" s="5"/>
    </row>
    <row r="114" ht="12">
      <c r="J114" s="5"/>
    </row>
    <row r="115" ht="12">
      <c r="J115" s="5"/>
    </row>
    <row r="116" ht="12">
      <c r="J116" s="5"/>
    </row>
    <row r="117" ht="12">
      <c r="J117" s="5"/>
    </row>
    <row r="118" ht="12">
      <c r="J118" s="5"/>
    </row>
    <row r="119" ht="12">
      <c r="J119" s="5"/>
    </row>
    <row r="120" ht="12">
      <c r="J120" s="5"/>
    </row>
    <row r="121" ht="12">
      <c r="J121" s="5"/>
    </row>
    <row r="122" ht="12">
      <c r="J122" s="5"/>
    </row>
    <row r="123" ht="12">
      <c r="J123" s="5"/>
    </row>
    <row r="124" ht="12">
      <c r="J124" s="5"/>
    </row>
    <row r="125" ht="12">
      <c r="J125" s="5"/>
    </row>
    <row r="126" ht="12">
      <c r="J126" s="5"/>
    </row>
    <row r="127" ht="12">
      <c r="J127" s="5"/>
    </row>
    <row r="128" ht="12">
      <c r="J128" s="5"/>
    </row>
    <row r="129" ht="12">
      <c r="J129" s="5"/>
    </row>
    <row r="130" ht="12">
      <c r="J130" s="5"/>
    </row>
    <row r="131" ht="12">
      <c r="J131" s="5"/>
    </row>
    <row r="132" ht="12">
      <c r="J132" s="5"/>
    </row>
    <row r="133" ht="12">
      <c r="J133" s="5"/>
    </row>
    <row r="134" ht="12">
      <c r="J134" s="5"/>
    </row>
    <row r="135" ht="12">
      <c r="J135" s="5"/>
    </row>
    <row r="136" ht="12">
      <c r="J136" s="5"/>
    </row>
    <row r="137" ht="12">
      <c r="J137" s="5"/>
    </row>
    <row r="138" ht="12">
      <c r="J138" s="5"/>
    </row>
    <row r="139" ht="12">
      <c r="J139" s="5"/>
    </row>
    <row r="140" ht="12">
      <c r="J140" s="5"/>
    </row>
    <row r="141" ht="12">
      <c r="J141" s="5"/>
    </row>
    <row r="142" ht="12">
      <c r="J142" s="5"/>
    </row>
    <row r="143" ht="12">
      <c r="J143" s="5"/>
    </row>
    <row r="144" ht="12">
      <c r="J144" s="5"/>
    </row>
    <row r="145" ht="12">
      <c r="J145" s="5"/>
    </row>
    <row r="146" ht="12">
      <c r="J146" s="5"/>
    </row>
    <row r="147" ht="12">
      <c r="J147" s="5"/>
    </row>
    <row r="148" ht="12">
      <c r="J148" s="5"/>
    </row>
    <row r="149" ht="12">
      <c r="J149" s="5"/>
    </row>
    <row r="150" ht="12">
      <c r="J150" s="5"/>
    </row>
    <row r="151" ht="12">
      <c r="J151" s="5"/>
    </row>
    <row r="152" ht="12">
      <c r="J152" s="5"/>
    </row>
    <row r="153" ht="12">
      <c r="J153" s="5"/>
    </row>
    <row r="154" ht="12">
      <c r="J154" s="5"/>
    </row>
    <row r="155" ht="12">
      <c r="J155" s="5"/>
    </row>
    <row r="156" ht="12">
      <c r="J156" s="5"/>
    </row>
    <row r="157" ht="12">
      <c r="J157" s="5"/>
    </row>
    <row r="158" ht="12">
      <c r="J158" s="5"/>
    </row>
    <row r="159" ht="12">
      <c r="J159" s="5"/>
    </row>
    <row r="160" ht="12">
      <c r="J160" s="5"/>
    </row>
    <row r="161" ht="12">
      <c r="J161" s="5"/>
    </row>
    <row r="162" ht="12">
      <c r="J162" s="5"/>
    </row>
    <row r="163" ht="12">
      <c r="J163" s="5"/>
    </row>
    <row r="164" ht="12">
      <c r="J164" s="5"/>
    </row>
    <row r="165" ht="12">
      <c r="J165" s="5"/>
    </row>
    <row r="166" ht="12">
      <c r="J166" s="5"/>
    </row>
    <row r="167" ht="12">
      <c r="J167" s="5"/>
    </row>
    <row r="168" ht="12">
      <c r="J168" s="5"/>
    </row>
    <row r="169" ht="12">
      <c r="J169" s="5"/>
    </row>
    <row r="170" ht="12">
      <c r="J170" s="5"/>
    </row>
    <row r="171" ht="12">
      <c r="J171" s="5"/>
    </row>
    <row r="172" ht="12">
      <c r="J172" s="5"/>
    </row>
    <row r="173" ht="12">
      <c r="J173" s="5"/>
    </row>
    <row r="174" ht="12">
      <c r="J174" s="5"/>
    </row>
    <row r="175" ht="12">
      <c r="J175" s="5"/>
    </row>
    <row r="176" ht="12">
      <c r="J176" s="5"/>
    </row>
    <row r="177" ht="12">
      <c r="J177" s="5"/>
    </row>
    <row r="178" ht="12">
      <c r="J178" s="5"/>
    </row>
    <row r="179" ht="12">
      <c r="J179" s="5"/>
    </row>
    <row r="180" ht="12">
      <c r="J180" s="5"/>
    </row>
    <row r="181" ht="12">
      <c r="J181" s="5"/>
    </row>
    <row r="182" ht="12">
      <c r="J182" s="5"/>
    </row>
    <row r="183" ht="12">
      <c r="J183" s="5"/>
    </row>
    <row r="184" ht="12">
      <c r="J184" s="5"/>
    </row>
    <row r="185" ht="12">
      <c r="J185" s="5"/>
    </row>
    <row r="186" ht="12">
      <c r="J186" s="5"/>
    </row>
    <row r="187" ht="12">
      <c r="J187" s="5"/>
    </row>
    <row r="188" ht="12">
      <c r="J188" s="5"/>
    </row>
    <row r="189" ht="12">
      <c r="J189" s="5"/>
    </row>
    <row r="190" ht="12">
      <c r="J190" s="5"/>
    </row>
    <row r="191" ht="12">
      <c r="J191" s="5"/>
    </row>
    <row r="192" ht="12">
      <c r="J192" s="5"/>
    </row>
    <row r="193" ht="12">
      <c r="J193" s="5"/>
    </row>
    <row r="194" ht="12">
      <c r="J194" s="5"/>
    </row>
    <row r="195" ht="12">
      <c r="J195" s="5"/>
    </row>
    <row r="196" ht="12">
      <c r="J196" s="5"/>
    </row>
    <row r="197" ht="12">
      <c r="J197" s="5"/>
    </row>
    <row r="198" ht="12">
      <c r="J198" s="5"/>
    </row>
    <row r="199" ht="12">
      <c r="J199" s="5"/>
    </row>
    <row r="200" ht="12">
      <c r="J200" s="5"/>
    </row>
    <row r="201" ht="12">
      <c r="J201" s="5"/>
    </row>
    <row r="202" ht="12">
      <c r="J202" s="5"/>
    </row>
    <row r="203" ht="12">
      <c r="J203" s="5"/>
    </row>
    <row r="204" ht="12">
      <c r="J204" s="5"/>
    </row>
    <row r="205" ht="12">
      <c r="J205" s="5"/>
    </row>
    <row r="206" ht="12">
      <c r="J206" s="5"/>
    </row>
    <row r="207" ht="12">
      <c r="J207" s="5"/>
    </row>
    <row r="208" ht="12">
      <c r="J208" s="5"/>
    </row>
    <row r="209" ht="12">
      <c r="J209" s="5"/>
    </row>
    <row r="210" ht="12">
      <c r="J210" s="5"/>
    </row>
    <row r="211" ht="12">
      <c r="J211" s="5"/>
    </row>
    <row r="212" ht="12">
      <c r="J212" s="5"/>
    </row>
    <row r="213" ht="12">
      <c r="J213" s="5"/>
    </row>
    <row r="214" ht="12">
      <c r="J214" s="5"/>
    </row>
    <row r="215" ht="12">
      <c r="J215" s="5"/>
    </row>
    <row r="216" ht="12">
      <c r="J216" s="5"/>
    </row>
    <row r="217" ht="12">
      <c r="J217" s="5"/>
    </row>
    <row r="218" ht="12">
      <c r="J218" s="5"/>
    </row>
    <row r="219" ht="12">
      <c r="J219" s="5"/>
    </row>
    <row r="220" ht="12">
      <c r="J220" s="5"/>
    </row>
    <row r="221" ht="12">
      <c r="J221" s="5"/>
    </row>
    <row r="222" ht="12">
      <c r="J222" s="5"/>
    </row>
    <row r="223" ht="12">
      <c r="J223" s="5"/>
    </row>
    <row r="224" ht="12">
      <c r="J224" s="5"/>
    </row>
    <row r="225" ht="12">
      <c r="J225" s="5"/>
    </row>
    <row r="226" ht="12">
      <c r="J226" s="5"/>
    </row>
    <row r="227" ht="12">
      <c r="J227" s="5"/>
    </row>
    <row r="228" ht="12">
      <c r="J228" s="5"/>
    </row>
    <row r="229" ht="12">
      <c r="J229" s="5"/>
    </row>
    <row r="230" ht="12">
      <c r="J230" s="5"/>
    </row>
    <row r="231" ht="12">
      <c r="J231" s="5"/>
    </row>
    <row r="232" ht="12">
      <c r="J232" s="5"/>
    </row>
    <row r="233" ht="12">
      <c r="J233" s="5"/>
    </row>
    <row r="234" ht="12">
      <c r="J234" s="5"/>
    </row>
    <row r="235" ht="12">
      <c r="J235" s="5"/>
    </row>
    <row r="236" ht="12">
      <c r="J236" s="5"/>
    </row>
    <row r="237" ht="12">
      <c r="J237" s="5"/>
    </row>
    <row r="238" ht="12">
      <c r="J238" s="5"/>
    </row>
    <row r="239" ht="12">
      <c r="J239" s="5"/>
    </row>
    <row r="240" ht="12">
      <c r="J240" s="5"/>
    </row>
    <row r="241" ht="12">
      <c r="J241" s="5"/>
    </row>
    <row r="242" ht="12">
      <c r="J242" s="5"/>
    </row>
    <row r="243" ht="12">
      <c r="J243" s="5"/>
    </row>
    <row r="244" ht="12">
      <c r="J244" s="5"/>
    </row>
    <row r="245" ht="12">
      <c r="J245" s="5"/>
    </row>
    <row r="246" ht="12">
      <c r="J246" s="5"/>
    </row>
    <row r="247" ht="12">
      <c r="J247" s="5"/>
    </row>
    <row r="248" ht="12">
      <c r="J248" s="5"/>
    </row>
    <row r="249" ht="12">
      <c r="J249" s="5"/>
    </row>
    <row r="250" ht="12">
      <c r="J250" s="5"/>
    </row>
    <row r="251" ht="12">
      <c r="J251" s="5"/>
    </row>
    <row r="252" ht="12">
      <c r="J252" s="5"/>
    </row>
    <row r="253" ht="12">
      <c r="J253" s="5"/>
    </row>
    <row r="254" ht="12">
      <c r="J254" s="5"/>
    </row>
    <row r="255" ht="12">
      <c r="J255" s="5"/>
    </row>
    <row r="256" ht="12">
      <c r="J256" s="5"/>
    </row>
    <row r="257" ht="12">
      <c r="J257" s="5"/>
    </row>
    <row r="258" ht="12">
      <c r="J258" s="5"/>
    </row>
    <row r="259" ht="12">
      <c r="J259" s="5"/>
    </row>
    <row r="260" ht="12">
      <c r="J260" s="5"/>
    </row>
    <row r="261" ht="12">
      <c r="J261" s="5"/>
    </row>
    <row r="262" ht="12">
      <c r="J262" s="5"/>
    </row>
    <row r="263" ht="12">
      <c r="J263" s="5"/>
    </row>
    <row r="264" ht="12">
      <c r="J264" s="5"/>
    </row>
    <row r="265" ht="12">
      <c r="J265" s="5"/>
    </row>
    <row r="266" ht="12">
      <c r="J266" s="5"/>
    </row>
    <row r="267" ht="12">
      <c r="J267" s="5"/>
    </row>
    <row r="268" ht="12">
      <c r="J268" s="5"/>
    </row>
    <row r="269" ht="12">
      <c r="J269" s="5"/>
    </row>
    <row r="270" ht="12">
      <c r="J270" s="5"/>
    </row>
    <row r="271" ht="12">
      <c r="J271" s="5"/>
    </row>
    <row r="272" ht="12">
      <c r="J272" s="5"/>
    </row>
    <row r="273" ht="12">
      <c r="J273" s="5"/>
    </row>
    <row r="274" ht="12">
      <c r="J274" s="5"/>
    </row>
    <row r="275" ht="12">
      <c r="J275" s="5"/>
    </row>
    <row r="276" ht="12">
      <c r="J276" s="5"/>
    </row>
    <row r="277" ht="12">
      <c r="J277" s="5"/>
    </row>
    <row r="278" ht="12">
      <c r="J278" s="5"/>
    </row>
    <row r="279" ht="12">
      <c r="J279" s="5"/>
    </row>
    <row r="280" ht="12">
      <c r="J280" s="5"/>
    </row>
    <row r="281" ht="12">
      <c r="J281" s="5"/>
    </row>
    <row r="282" ht="12">
      <c r="J282" s="5"/>
    </row>
    <row r="283" ht="12">
      <c r="J283" s="5"/>
    </row>
    <row r="284" ht="12">
      <c r="J284" s="5"/>
    </row>
    <row r="285" ht="12">
      <c r="J285" s="5"/>
    </row>
    <row r="286" ht="12">
      <c r="J286" s="5"/>
    </row>
    <row r="287" ht="12">
      <c r="J287" s="5"/>
    </row>
    <row r="288" ht="12">
      <c r="J288" s="5"/>
    </row>
    <row r="289" ht="12">
      <c r="J289" s="5"/>
    </row>
    <row r="290" ht="12">
      <c r="J290" s="5"/>
    </row>
    <row r="291" ht="12">
      <c r="J291" s="5"/>
    </row>
    <row r="292" ht="12">
      <c r="J292" s="5"/>
    </row>
    <row r="293" ht="12">
      <c r="J293" s="5"/>
    </row>
    <row r="294" ht="12">
      <c r="J294" s="5"/>
    </row>
    <row r="295" ht="12">
      <c r="J295" s="5"/>
    </row>
    <row r="296" ht="12">
      <c r="J296" s="5"/>
    </row>
    <row r="297" ht="12">
      <c r="J297" s="5"/>
    </row>
    <row r="298" ht="12">
      <c r="J298" s="5"/>
    </row>
    <row r="299" ht="12">
      <c r="J299" s="5"/>
    </row>
    <row r="300" ht="12">
      <c r="J300" s="5"/>
    </row>
    <row r="301" ht="12">
      <c r="J301" s="5"/>
    </row>
    <row r="302" ht="12">
      <c r="J302" s="5"/>
    </row>
    <row r="303" ht="12">
      <c r="J303" s="5"/>
    </row>
    <row r="304" ht="12">
      <c r="J304" s="5"/>
    </row>
    <row r="305" ht="12">
      <c r="J305" s="5"/>
    </row>
    <row r="306" ht="12">
      <c r="J306" s="5"/>
    </row>
    <row r="307" ht="12">
      <c r="J307" s="5"/>
    </row>
    <row r="308" ht="12">
      <c r="J308" s="5"/>
    </row>
    <row r="309" ht="12">
      <c r="J309" s="5"/>
    </row>
    <row r="310" ht="12">
      <c r="J310" s="5"/>
    </row>
    <row r="311" ht="12">
      <c r="J311" s="5"/>
    </row>
    <row r="312" ht="12">
      <c r="J312" s="5"/>
    </row>
    <row r="313" ht="12">
      <c r="J313" s="5"/>
    </row>
    <row r="314" ht="12">
      <c r="J314" s="5"/>
    </row>
    <row r="315" ht="12">
      <c r="J315" s="5"/>
    </row>
    <row r="316" ht="12">
      <c r="J316" s="5"/>
    </row>
    <row r="317" ht="12">
      <c r="J317" s="5"/>
    </row>
    <row r="318" ht="12">
      <c r="J318" s="5"/>
    </row>
    <row r="319" ht="12">
      <c r="J319" s="5"/>
    </row>
    <row r="320" ht="12">
      <c r="J320" s="5"/>
    </row>
    <row r="321" ht="12">
      <c r="J321" s="5"/>
    </row>
    <row r="322" ht="12">
      <c r="J322" s="5"/>
    </row>
    <row r="323" ht="12">
      <c r="J323" s="5"/>
    </row>
    <row r="324" ht="12">
      <c r="J324" s="5"/>
    </row>
    <row r="325" ht="12">
      <c r="J325" s="5"/>
    </row>
    <row r="326" ht="12">
      <c r="J326" s="5"/>
    </row>
    <row r="327" ht="12">
      <c r="J327" s="5"/>
    </row>
    <row r="328" ht="12">
      <c r="J328" s="5"/>
    </row>
    <row r="329" ht="12">
      <c r="J329" s="5"/>
    </row>
    <row r="330" ht="12">
      <c r="J330" s="5"/>
    </row>
    <row r="331" ht="12">
      <c r="J331" s="5"/>
    </row>
    <row r="332" ht="12">
      <c r="J332" s="5"/>
    </row>
    <row r="333" ht="12">
      <c r="J333" s="5"/>
    </row>
    <row r="334" ht="12">
      <c r="J334" s="5"/>
    </row>
    <row r="335" ht="12">
      <c r="J335" s="5"/>
    </row>
    <row r="336" ht="12">
      <c r="J336" s="5"/>
    </row>
    <row r="337" ht="12">
      <c r="J337" s="5"/>
    </row>
    <row r="338" ht="12">
      <c r="J338" s="5"/>
    </row>
    <row r="339" ht="12">
      <c r="J339" s="5"/>
    </row>
    <row r="340" ht="12">
      <c r="J340" s="5"/>
    </row>
    <row r="341" ht="12">
      <c r="J341" s="5"/>
    </row>
    <row r="342" ht="12">
      <c r="J342" s="5"/>
    </row>
    <row r="343" ht="12">
      <c r="J343" s="5"/>
    </row>
    <row r="344" ht="12">
      <c r="J344" s="5"/>
    </row>
    <row r="345" ht="12">
      <c r="J345" s="5"/>
    </row>
    <row r="346" ht="12">
      <c r="J346" s="5"/>
    </row>
    <row r="347" ht="12">
      <c r="J347" s="5"/>
    </row>
    <row r="348" ht="12">
      <c r="J348" s="5"/>
    </row>
    <row r="349" ht="12">
      <c r="J349" s="5"/>
    </row>
    <row r="350" ht="12">
      <c r="J350" s="5"/>
    </row>
    <row r="351" ht="12">
      <c r="J351" s="5"/>
    </row>
    <row r="352" ht="12">
      <c r="J352" s="5"/>
    </row>
    <row r="353" ht="12">
      <c r="J353" s="5"/>
    </row>
    <row r="354" ht="12">
      <c r="J354" s="5"/>
    </row>
    <row r="355" ht="12">
      <c r="J355" s="5"/>
    </row>
    <row r="356" ht="12">
      <c r="J356" s="5"/>
    </row>
    <row r="357" ht="12">
      <c r="J357" s="5"/>
    </row>
    <row r="358" ht="12">
      <c r="J358" s="5"/>
    </row>
    <row r="359" ht="12">
      <c r="J359" s="5"/>
    </row>
    <row r="360" ht="12">
      <c r="J360" s="5"/>
    </row>
    <row r="361" ht="12">
      <c r="J361" s="5"/>
    </row>
    <row r="362" ht="12">
      <c r="J362" s="5"/>
    </row>
    <row r="363" ht="12">
      <c r="J363" s="5"/>
    </row>
    <row r="364" ht="12">
      <c r="J364" s="5"/>
    </row>
    <row r="365" ht="12">
      <c r="J365" s="5"/>
    </row>
    <row r="366" ht="12">
      <c r="J366" s="5"/>
    </row>
    <row r="367" ht="12">
      <c r="J367" s="5"/>
    </row>
    <row r="368" ht="12">
      <c r="J368" s="5"/>
    </row>
    <row r="369" ht="12">
      <c r="J369" s="5"/>
    </row>
    <row r="370" ht="12">
      <c r="J370" s="5"/>
    </row>
    <row r="371" ht="12">
      <c r="J371" s="5"/>
    </row>
    <row r="372" ht="12">
      <c r="J372" s="5"/>
    </row>
    <row r="373" ht="12">
      <c r="J373" s="5"/>
    </row>
    <row r="374" ht="12">
      <c r="J374" s="5"/>
    </row>
    <row r="375" ht="12">
      <c r="J375" s="5"/>
    </row>
    <row r="376" ht="12">
      <c r="J376" s="5"/>
    </row>
    <row r="377" ht="12">
      <c r="J377" s="5"/>
    </row>
    <row r="378" ht="12">
      <c r="J378" s="5"/>
    </row>
    <row r="379" ht="12">
      <c r="J379" s="5"/>
    </row>
    <row r="380" ht="12">
      <c r="J380" s="5"/>
    </row>
    <row r="381" ht="12">
      <c r="J381" s="5"/>
    </row>
    <row r="382" ht="12">
      <c r="J382" s="5"/>
    </row>
    <row r="383" ht="12">
      <c r="J383" s="5"/>
    </row>
    <row r="384" ht="12">
      <c r="J384" s="5"/>
    </row>
    <row r="385" ht="12">
      <c r="J385" s="5"/>
    </row>
    <row r="386" ht="12">
      <c r="J386" s="5"/>
    </row>
    <row r="387" ht="12">
      <c r="J387" s="5"/>
    </row>
    <row r="388" ht="12">
      <c r="J388" s="5"/>
    </row>
    <row r="389" ht="12">
      <c r="J389" s="5"/>
    </row>
    <row r="390" ht="12">
      <c r="J390" s="5"/>
    </row>
    <row r="391" ht="12">
      <c r="J391" s="5"/>
    </row>
    <row r="392" ht="12">
      <c r="J392" s="5"/>
    </row>
    <row r="393" ht="12">
      <c r="J393" s="5"/>
    </row>
    <row r="394" ht="12">
      <c r="J394" s="5"/>
    </row>
    <row r="395" ht="12">
      <c r="J395" s="5"/>
    </row>
    <row r="396" ht="12">
      <c r="J396" s="5"/>
    </row>
    <row r="397" ht="12">
      <c r="J397" s="5"/>
    </row>
    <row r="398" ht="12">
      <c r="J398" s="5"/>
    </row>
    <row r="399" ht="12">
      <c r="J399" s="5"/>
    </row>
    <row r="400" ht="12">
      <c r="J400" s="5"/>
    </row>
    <row r="401" ht="12">
      <c r="J401" s="5"/>
    </row>
    <row r="402" ht="12">
      <c r="J402" s="5"/>
    </row>
    <row r="403" ht="12">
      <c r="J403" s="5"/>
    </row>
    <row r="404" ht="12">
      <c r="J404" s="5"/>
    </row>
    <row r="405" ht="12">
      <c r="J405" s="5"/>
    </row>
    <row r="406" ht="12">
      <c r="J406" s="5"/>
    </row>
    <row r="407" ht="12">
      <c r="J407" s="5"/>
    </row>
    <row r="408" ht="12">
      <c r="J408" s="5"/>
    </row>
    <row r="409" ht="12">
      <c r="J409" s="5"/>
    </row>
    <row r="410" ht="12">
      <c r="J410" s="5"/>
    </row>
    <row r="411" ht="12">
      <c r="J411" s="5"/>
    </row>
    <row r="412" ht="12">
      <c r="J412" s="5"/>
    </row>
    <row r="413" ht="12">
      <c r="J413" s="5"/>
    </row>
    <row r="414" ht="12">
      <c r="J414" s="5"/>
    </row>
    <row r="415" ht="12">
      <c r="J415" s="5"/>
    </row>
    <row r="416" ht="12">
      <c r="J416" s="5"/>
    </row>
    <row r="417" ht="12">
      <c r="J417" s="5"/>
    </row>
    <row r="418" ht="12">
      <c r="J418" s="5"/>
    </row>
    <row r="419" ht="12">
      <c r="J419" s="5"/>
    </row>
    <row r="420" ht="12">
      <c r="J420" s="5"/>
    </row>
    <row r="421" ht="12">
      <c r="J421" s="5"/>
    </row>
    <row r="422" ht="12">
      <c r="J422" s="5"/>
    </row>
    <row r="423" ht="12">
      <c r="J423" s="5"/>
    </row>
    <row r="424" ht="12">
      <c r="J424" s="5"/>
    </row>
    <row r="425" ht="12">
      <c r="J425" s="5"/>
    </row>
    <row r="426" ht="12">
      <c r="J426" s="5"/>
    </row>
    <row r="427" ht="12">
      <c r="J427" s="5"/>
    </row>
    <row r="428" ht="12">
      <c r="J428" s="5"/>
    </row>
    <row r="429" ht="12">
      <c r="J429" s="5"/>
    </row>
    <row r="430" ht="12">
      <c r="J430" s="5"/>
    </row>
    <row r="431" ht="12">
      <c r="J431" s="5"/>
    </row>
    <row r="432" ht="12">
      <c r="J432" s="5"/>
    </row>
    <row r="433" ht="12">
      <c r="J433" s="5"/>
    </row>
    <row r="434" ht="12">
      <c r="J434" s="5"/>
    </row>
    <row r="435" ht="12">
      <c r="J435" s="5"/>
    </row>
    <row r="436" ht="12">
      <c r="J436" s="5"/>
    </row>
    <row r="437" ht="12">
      <c r="J437" s="5"/>
    </row>
    <row r="438" ht="12">
      <c r="J438" s="5"/>
    </row>
    <row r="439" ht="12">
      <c r="J439" s="5"/>
    </row>
    <row r="440" ht="12">
      <c r="J440" s="5"/>
    </row>
    <row r="441" ht="12">
      <c r="J441" s="5"/>
    </row>
    <row r="442" ht="12">
      <c r="J442" s="5"/>
    </row>
    <row r="443" ht="12">
      <c r="J443" s="5"/>
    </row>
    <row r="444" ht="12">
      <c r="J444" s="5"/>
    </row>
    <row r="445" ht="12">
      <c r="J445" s="5"/>
    </row>
    <row r="446" ht="12">
      <c r="J446" s="5"/>
    </row>
    <row r="447" ht="12">
      <c r="J447" s="5"/>
    </row>
    <row r="448" ht="12">
      <c r="J448" s="5"/>
    </row>
    <row r="449" ht="12">
      <c r="J449" s="5"/>
    </row>
    <row r="450" ht="12">
      <c r="J450" s="5"/>
    </row>
    <row r="451" ht="12">
      <c r="J451" s="5"/>
    </row>
    <row r="452" ht="12">
      <c r="J452" s="5"/>
    </row>
    <row r="453" ht="12">
      <c r="J453" s="5"/>
    </row>
    <row r="454" ht="12">
      <c r="J454" s="5"/>
    </row>
    <row r="455" ht="12">
      <c r="J455" s="5"/>
    </row>
    <row r="456" ht="12">
      <c r="J456" s="5"/>
    </row>
    <row r="457" ht="12">
      <c r="J457" s="5"/>
    </row>
    <row r="458" ht="12">
      <c r="J458" s="5"/>
    </row>
    <row r="459" ht="12">
      <c r="J459" s="5"/>
    </row>
    <row r="460" ht="12">
      <c r="J460" s="5"/>
    </row>
    <row r="461" ht="12">
      <c r="J461" s="5"/>
    </row>
    <row r="462" ht="12">
      <c r="J462" s="5"/>
    </row>
    <row r="463" ht="12">
      <c r="J463" s="5"/>
    </row>
    <row r="464" ht="12">
      <c r="J464" s="5"/>
    </row>
    <row r="465" ht="12">
      <c r="J465" s="5"/>
    </row>
    <row r="466" ht="12">
      <c r="J466" s="5"/>
    </row>
    <row r="467" ht="12">
      <c r="J467" s="5"/>
    </row>
    <row r="468" ht="12">
      <c r="J468" s="5"/>
    </row>
    <row r="469" ht="12">
      <c r="J469" s="5"/>
    </row>
    <row r="470" ht="12">
      <c r="J470" s="5"/>
    </row>
    <row r="471" ht="12">
      <c r="J471" s="5"/>
    </row>
    <row r="472" ht="12">
      <c r="J472" s="5"/>
    </row>
    <row r="473" ht="12">
      <c r="J473" s="5"/>
    </row>
    <row r="474" ht="12">
      <c r="J474" s="5"/>
    </row>
    <row r="475" ht="12">
      <c r="J475" s="5"/>
    </row>
    <row r="476" ht="12">
      <c r="J476" s="5"/>
    </row>
    <row r="477" ht="12">
      <c r="J477" s="5"/>
    </row>
    <row r="478" ht="12">
      <c r="J478" s="5"/>
    </row>
    <row r="479" ht="12">
      <c r="J479" s="5"/>
    </row>
    <row r="480" ht="12">
      <c r="J480" s="5"/>
    </row>
    <row r="481" ht="12">
      <c r="J481" s="5"/>
    </row>
    <row r="482" ht="12">
      <c r="J482" s="5"/>
    </row>
    <row r="483" ht="12">
      <c r="J483" s="5"/>
    </row>
    <row r="484" ht="12">
      <c r="J484" s="5"/>
    </row>
    <row r="485" ht="12">
      <c r="J485" s="5"/>
    </row>
    <row r="486" ht="12">
      <c r="J486" s="5"/>
    </row>
    <row r="487" ht="12">
      <c r="J487" s="5"/>
    </row>
    <row r="488" ht="12">
      <c r="J488" s="5"/>
    </row>
    <row r="489" ht="12">
      <c r="J489" s="5"/>
    </row>
    <row r="490" ht="12">
      <c r="J490" s="5"/>
    </row>
    <row r="491" ht="12">
      <c r="J491" s="5"/>
    </row>
    <row r="492" ht="12">
      <c r="J492" s="5"/>
    </row>
    <row r="493" ht="12">
      <c r="J493" s="5"/>
    </row>
    <row r="494" ht="12">
      <c r="J494" s="5"/>
    </row>
    <row r="495" ht="12">
      <c r="J495" s="5"/>
    </row>
    <row r="496" ht="12">
      <c r="J496" s="5"/>
    </row>
    <row r="497" ht="12">
      <c r="J497" s="5"/>
    </row>
    <row r="498" ht="12">
      <c r="J498" s="5"/>
    </row>
    <row r="499" ht="12">
      <c r="J499" s="5"/>
    </row>
    <row r="500" ht="12">
      <c r="J500" s="5"/>
    </row>
    <row r="501" ht="12">
      <c r="J501" s="5"/>
    </row>
    <row r="502" ht="12">
      <c r="J502" s="5"/>
    </row>
    <row r="503" ht="12">
      <c r="J503" s="5"/>
    </row>
    <row r="504" ht="12">
      <c r="J504" s="5"/>
    </row>
    <row r="505" ht="12">
      <c r="J505" s="5"/>
    </row>
    <row r="506" ht="12">
      <c r="J506" s="5"/>
    </row>
    <row r="507" ht="12">
      <c r="J507" s="5"/>
    </row>
    <row r="508" ht="12">
      <c r="J508" s="5"/>
    </row>
    <row r="509" ht="12">
      <c r="J509" s="5"/>
    </row>
    <row r="510" ht="12">
      <c r="J510" s="5"/>
    </row>
    <row r="511" ht="12">
      <c r="J511" s="5"/>
    </row>
    <row r="512" ht="12">
      <c r="J512" s="5"/>
    </row>
    <row r="513" ht="12">
      <c r="J513" s="5"/>
    </row>
    <row r="514" ht="12">
      <c r="J514" s="5"/>
    </row>
    <row r="515" ht="12">
      <c r="J515" s="5"/>
    </row>
    <row r="516" ht="12">
      <c r="J516" s="5"/>
    </row>
    <row r="517" ht="12">
      <c r="J517" s="5"/>
    </row>
    <row r="518" ht="12">
      <c r="J518" s="5"/>
    </row>
    <row r="519" ht="12">
      <c r="J519" s="5"/>
    </row>
    <row r="520" ht="12">
      <c r="J520" s="5"/>
    </row>
    <row r="521" ht="12">
      <c r="J521" s="5"/>
    </row>
    <row r="522" ht="12">
      <c r="J522" s="5"/>
    </row>
    <row r="523" ht="12">
      <c r="J523" s="5"/>
    </row>
    <row r="524" ht="12">
      <c r="J524" s="5"/>
    </row>
    <row r="525" ht="12">
      <c r="J525" s="5"/>
    </row>
    <row r="526" ht="12">
      <c r="J526" s="5"/>
    </row>
    <row r="527" ht="12">
      <c r="J527" s="5"/>
    </row>
    <row r="528" ht="12">
      <c r="J528" s="5"/>
    </row>
    <row r="529" ht="12">
      <c r="J529" s="5"/>
    </row>
    <row r="530" ht="12">
      <c r="J530" s="5"/>
    </row>
    <row r="531" ht="12">
      <c r="J531" s="5"/>
    </row>
    <row r="532" ht="12">
      <c r="J532" s="5"/>
    </row>
    <row r="533" ht="12">
      <c r="J533" s="5"/>
    </row>
    <row r="534" ht="12">
      <c r="J534" s="5"/>
    </row>
    <row r="535" ht="12">
      <c r="J535" s="5"/>
    </row>
    <row r="536" ht="12">
      <c r="J536" s="5"/>
    </row>
    <row r="537" ht="12">
      <c r="J537" s="5"/>
    </row>
    <row r="538" ht="12">
      <c r="J538" s="5"/>
    </row>
    <row r="539" ht="12">
      <c r="J539" s="5"/>
    </row>
    <row r="540" ht="12">
      <c r="J540" s="5"/>
    </row>
    <row r="541" ht="12">
      <c r="J541" s="5"/>
    </row>
    <row r="542" ht="12">
      <c r="J542" s="5"/>
    </row>
    <row r="543" ht="12">
      <c r="J543" s="5"/>
    </row>
    <row r="544" ht="12">
      <c r="J544" s="5"/>
    </row>
    <row r="545" ht="12">
      <c r="J545" s="5"/>
    </row>
    <row r="546" ht="12">
      <c r="J546" s="5"/>
    </row>
    <row r="547" ht="12">
      <c r="J547" s="5"/>
    </row>
    <row r="548" ht="12">
      <c r="J548" s="5"/>
    </row>
    <row r="549" ht="12">
      <c r="J549" s="5"/>
    </row>
    <row r="550" ht="12">
      <c r="J550" s="5"/>
    </row>
    <row r="551" ht="12">
      <c r="J551" s="5"/>
    </row>
    <row r="552" ht="12">
      <c r="J552" s="5"/>
    </row>
    <row r="553" ht="12">
      <c r="J553" s="5"/>
    </row>
    <row r="554" ht="12">
      <c r="J554" s="5"/>
    </row>
    <row r="555" ht="12">
      <c r="J555" s="5"/>
    </row>
    <row r="556" ht="12">
      <c r="J556" s="5"/>
    </row>
    <row r="557" ht="12">
      <c r="J557" s="5"/>
    </row>
    <row r="558" ht="12">
      <c r="J558" s="5"/>
    </row>
    <row r="559" ht="12">
      <c r="J559" s="5"/>
    </row>
    <row r="560" ht="12">
      <c r="J560" s="5"/>
    </row>
    <row r="561" ht="12">
      <c r="J561" s="5"/>
    </row>
    <row r="562" ht="12">
      <c r="J562" s="5"/>
    </row>
    <row r="563" ht="12">
      <c r="J563" s="5"/>
    </row>
    <row r="564" ht="12">
      <c r="J564" s="5"/>
    </row>
    <row r="565" ht="12">
      <c r="J565" s="5"/>
    </row>
    <row r="566" ht="12">
      <c r="J566" s="5"/>
    </row>
    <row r="567" ht="12">
      <c r="J567" s="5"/>
    </row>
    <row r="568" ht="12">
      <c r="J568" s="5"/>
    </row>
    <row r="569" ht="12">
      <c r="J569" s="5"/>
    </row>
    <row r="570" ht="12">
      <c r="J570" s="5"/>
    </row>
    <row r="571" ht="12">
      <c r="J571" s="5"/>
    </row>
    <row r="572" ht="12">
      <c r="J572" s="5"/>
    </row>
    <row r="573" ht="12">
      <c r="J573" s="5"/>
    </row>
    <row r="574" ht="12">
      <c r="J574" s="5"/>
    </row>
    <row r="575" ht="12">
      <c r="J575" s="5"/>
    </row>
    <row r="576" ht="12">
      <c r="J576" s="5"/>
    </row>
    <row r="577" ht="12">
      <c r="J577" s="5"/>
    </row>
    <row r="578" ht="12">
      <c r="J578" s="5"/>
    </row>
    <row r="579" ht="12">
      <c r="J579" s="5"/>
    </row>
    <row r="580" ht="12">
      <c r="J580" s="5"/>
    </row>
    <row r="581" ht="12">
      <c r="J581" s="5"/>
    </row>
    <row r="582" ht="12">
      <c r="J582" s="5"/>
    </row>
    <row r="583" ht="12">
      <c r="J583" s="5"/>
    </row>
    <row r="584" ht="12">
      <c r="J584" s="5"/>
    </row>
    <row r="585" ht="12">
      <c r="J585" s="5"/>
    </row>
    <row r="586" ht="12">
      <c r="J586" s="5"/>
    </row>
    <row r="587" ht="12">
      <c r="J587" s="5"/>
    </row>
    <row r="588" ht="12">
      <c r="J588" s="5"/>
    </row>
    <row r="589" ht="12">
      <c r="J589" s="5"/>
    </row>
    <row r="590" ht="12">
      <c r="J590" s="5"/>
    </row>
    <row r="591" ht="12">
      <c r="J591" s="5"/>
    </row>
    <row r="592" ht="12">
      <c r="J592" s="5"/>
    </row>
    <row r="593" ht="12">
      <c r="J593" s="5"/>
    </row>
    <row r="594" ht="12">
      <c r="J594" s="5"/>
    </row>
    <row r="595" ht="12">
      <c r="J595" s="5"/>
    </row>
    <row r="596" ht="12">
      <c r="J596" s="5"/>
    </row>
    <row r="597" ht="12">
      <c r="J597" s="5"/>
    </row>
    <row r="598" ht="12">
      <c r="J598" s="5"/>
    </row>
    <row r="599" ht="12">
      <c r="J599" s="5"/>
    </row>
    <row r="600" ht="12">
      <c r="J600" s="5"/>
    </row>
    <row r="601" ht="12">
      <c r="J601" s="5"/>
    </row>
    <row r="602" ht="12">
      <c r="J602" s="5"/>
    </row>
    <row r="603" ht="12">
      <c r="J603" s="5"/>
    </row>
    <row r="604" ht="12">
      <c r="J604" s="5"/>
    </row>
    <row r="605" ht="12">
      <c r="J605" s="5"/>
    </row>
    <row r="606" ht="12">
      <c r="J606" s="5"/>
    </row>
    <row r="607" ht="12">
      <c r="J607" s="5"/>
    </row>
    <row r="608" ht="12">
      <c r="J608" s="5"/>
    </row>
    <row r="609" ht="12">
      <c r="J609" s="5"/>
    </row>
    <row r="610" ht="12">
      <c r="J610" s="5"/>
    </row>
    <row r="611" ht="12">
      <c r="J611" s="5"/>
    </row>
    <row r="612" ht="12">
      <c r="J612" s="5"/>
    </row>
    <row r="613" ht="12">
      <c r="J613" s="5"/>
    </row>
    <row r="614" ht="12">
      <c r="J614" s="5"/>
    </row>
    <row r="615" ht="12">
      <c r="J615" s="5"/>
    </row>
    <row r="616" ht="12">
      <c r="J616" s="5"/>
    </row>
    <row r="617" ht="12">
      <c r="J617" s="5"/>
    </row>
    <row r="618" ht="12">
      <c r="J618" s="5"/>
    </row>
    <row r="619" ht="12">
      <c r="J619" s="5"/>
    </row>
    <row r="620" ht="12">
      <c r="J620" s="5"/>
    </row>
    <row r="621" ht="12">
      <c r="J621" s="5"/>
    </row>
    <row r="622" ht="12">
      <c r="J622" s="5"/>
    </row>
    <row r="623" ht="12">
      <c r="J623" s="5"/>
    </row>
    <row r="624" ht="12">
      <c r="J624" s="5"/>
    </row>
    <row r="625" ht="12">
      <c r="J625" s="5"/>
    </row>
    <row r="626" ht="12">
      <c r="J626" s="5"/>
    </row>
    <row r="627" ht="12">
      <c r="J627" s="5"/>
    </row>
    <row r="628" ht="12">
      <c r="J628" s="5"/>
    </row>
    <row r="629" ht="12">
      <c r="J629" s="5"/>
    </row>
    <row r="630" ht="12">
      <c r="J630" s="5"/>
    </row>
    <row r="631" ht="12">
      <c r="J631" s="5"/>
    </row>
    <row r="632" ht="12">
      <c r="J632" s="5"/>
    </row>
    <row r="633" ht="12">
      <c r="J633" s="5"/>
    </row>
    <row r="634" ht="12">
      <c r="J634" s="5"/>
    </row>
    <row r="635" ht="12">
      <c r="J635" s="5"/>
    </row>
    <row r="636" ht="12">
      <c r="J636" s="5"/>
    </row>
    <row r="637" ht="12">
      <c r="J637" s="5"/>
    </row>
    <row r="638" ht="12">
      <c r="J638" s="5"/>
    </row>
    <row r="639" ht="12">
      <c r="J639" s="5"/>
    </row>
    <row r="640" ht="12">
      <c r="J640" s="5"/>
    </row>
    <row r="641" ht="12">
      <c r="J641" s="5"/>
    </row>
    <row r="642" ht="12">
      <c r="J642" s="5"/>
    </row>
    <row r="643" ht="12">
      <c r="J643" s="5"/>
    </row>
    <row r="644" ht="12">
      <c r="J644" s="5"/>
    </row>
    <row r="645" ht="12">
      <c r="J645" s="5"/>
    </row>
    <row r="646" ht="12">
      <c r="J646" s="5"/>
    </row>
    <row r="647" ht="12">
      <c r="J647" s="5"/>
    </row>
    <row r="648" ht="12">
      <c r="J648" s="5"/>
    </row>
    <row r="649" ht="12">
      <c r="J649" s="5"/>
    </row>
    <row r="650" ht="12">
      <c r="J650" s="5"/>
    </row>
    <row r="651" ht="12">
      <c r="J651" s="5"/>
    </row>
    <row r="652" ht="12">
      <c r="J652" s="5"/>
    </row>
    <row r="653" ht="12">
      <c r="J653" s="5"/>
    </row>
    <row r="654" ht="12">
      <c r="J654" s="5"/>
    </row>
    <row r="655" ht="12">
      <c r="J655" s="5"/>
    </row>
    <row r="656" ht="12">
      <c r="J656" s="5"/>
    </row>
    <row r="657" ht="12">
      <c r="J657" s="5"/>
    </row>
    <row r="658" ht="12">
      <c r="J658" s="5"/>
    </row>
    <row r="659" ht="12">
      <c r="J659" s="5"/>
    </row>
    <row r="660" ht="12">
      <c r="J660" s="5"/>
    </row>
    <row r="661" ht="12">
      <c r="J661" s="5"/>
    </row>
    <row r="662" ht="12">
      <c r="J662" s="5"/>
    </row>
    <row r="663" ht="12">
      <c r="J663" s="5"/>
    </row>
    <row r="664" ht="12">
      <c r="J664" s="5"/>
    </row>
    <row r="665" ht="12">
      <c r="J665" s="5"/>
    </row>
    <row r="666" ht="12">
      <c r="J666" s="5"/>
    </row>
    <row r="667" ht="12">
      <c r="J667" s="5"/>
    </row>
    <row r="668" ht="12">
      <c r="J668" s="5"/>
    </row>
    <row r="669" ht="12">
      <c r="J669" s="5"/>
    </row>
    <row r="670" ht="12">
      <c r="J670" s="5"/>
    </row>
    <row r="671" ht="12">
      <c r="J671" s="5"/>
    </row>
    <row r="672" ht="12">
      <c r="J672" s="5"/>
    </row>
    <row r="673" ht="12">
      <c r="J673" s="5"/>
    </row>
    <row r="674" ht="12">
      <c r="J674" s="5"/>
    </row>
    <row r="675" ht="12">
      <c r="J675" s="5"/>
    </row>
    <row r="676" ht="12">
      <c r="J676" s="5"/>
    </row>
    <row r="677" ht="12">
      <c r="J677" s="5"/>
    </row>
    <row r="678" ht="12">
      <c r="J678" s="5"/>
    </row>
    <row r="679" ht="12">
      <c r="J679" s="5"/>
    </row>
    <row r="680" ht="12">
      <c r="J680" s="5"/>
    </row>
    <row r="681" ht="12">
      <c r="J681" s="5"/>
    </row>
    <row r="682" ht="12">
      <c r="J682" s="5"/>
    </row>
    <row r="683" ht="12">
      <c r="J683" s="5"/>
    </row>
    <row r="684" ht="12">
      <c r="J684" s="5"/>
    </row>
    <row r="685" ht="12">
      <c r="J685" s="5"/>
    </row>
    <row r="686" ht="12">
      <c r="J686" s="5"/>
    </row>
    <row r="687" ht="12">
      <c r="J687" s="5"/>
    </row>
    <row r="688" ht="12">
      <c r="J688" s="5"/>
    </row>
    <row r="689" ht="12">
      <c r="J689" s="5"/>
    </row>
    <row r="690" ht="12">
      <c r="J690" s="5"/>
    </row>
    <row r="691" ht="12">
      <c r="J691" s="5"/>
    </row>
    <row r="692" ht="12">
      <c r="J692" s="5"/>
    </row>
    <row r="693" ht="12">
      <c r="J693" s="5"/>
    </row>
    <row r="694" ht="12">
      <c r="J694" s="5"/>
    </row>
    <row r="695" ht="12">
      <c r="J695" s="5"/>
    </row>
    <row r="696" ht="12">
      <c r="J696" s="5"/>
    </row>
    <row r="697" ht="12">
      <c r="J697" s="5"/>
    </row>
    <row r="698" ht="12">
      <c r="J698" s="5"/>
    </row>
    <row r="699" ht="12">
      <c r="J699" s="5"/>
    </row>
    <row r="700" ht="12">
      <c r="J700" s="5"/>
    </row>
    <row r="701" ht="12">
      <c r="J701" s="5"/>
    </row>
    <row r="702" ht="12">
      <c r="J702" s="5"/>
    </row>
    <row r="703" ht="12">
      <c r="J703" s="5"/>
    </row>
    <row r="704" ht="12">
      <c r="J704" s="5"/>
    </row>
    <row r="705" ht="12">
      <c r="J705" s="5"/>
    </row>
    <row r="706" ht="12">
      <c r="J706" s="5"/>
    </row>
    <row r="707" ht="12">
      <c r="J707" s="5"/>
    </row>
    <row r="708" ht="12">
      <c r="J708" s="5"/>
    </row>
    <row r="709" ht="12">
      <c r="J709" s="5"/>
    </row>
    <row r="710" ht="12">
      <c r="J710" s="5"/>
    </row>
    <row r="711" ht="12">
      <c r="J711" s="5"/>
    </row>
    <row r="712" ht="12">
      <c r="J712" s="5"/>
    </row>
    <row r="713" ht="12">
      <c r="J713" s="5"/>
    </row>
    <row r="714" ht="12">
      <c r="J714" s="5"/>
    </row>
    <row r="715" ht="12">
      <c r="J715" s="5"/>
    </row>
    <row r="716" ht="12">
      <c r="J716" s="5"/>
    </row>
    <row r="717" ht="12">
      <c r="J717" s="5"/>
    </row>
    <row r="718" ht="12">
      <c r="J718" s="5"/>
    </row>
    <row r="719" ht="12">
      <c r="J719" s="5"/>
    </row>
    <row r="720" ht="12">
      <c r="J720" s="5"/>
    </row>
    <row r="721" ht="12">
      <c r="J721" s="5"/>
    </row>
    <row r="722" ht="12">
      <c r="J722" s="5"/>
    </row>
    <row r="723" ht="12">
      <c r="J723" s="5"/>
    </row>
    <row r="724" ht="12">
      <c r="J724" s="5"/>
    </row>
    <row r="725" ht="12">
      <c r="J725" s="5"/>
    </row>
    <row r="726" ht="12">
      <c r="J726" s="5"/>
    </row>
    <row r="727" ht="12">
      <c r="J727" s="5"/>
    </row>
    <row r="728" ht="12">
      <c r="J728" s="5"/>
    </row>
    <row r="729" ht="12">
      <c r="J729" s="5"/>
    </row>
    <row r="730" ht="12">
      <c r="J730" s="5"/>
    </row>
    <row r="731" ht="12">
      <c r="J731" s="5"/>
    </row>
    <row r="732" ht="12">
      <c r="J732" s="5"/>
    </row>
    <row r="733" ht="12">
      <c r="J733" s="5"/>
    </row>
    <row r="734" ht="12">
      <c r="J734" s="5"/>
    </row>
    <row r="735" ht="12">
      <c r="J735" s="5"/>
    </row>
    <row r="736" ht="12">
      <c r="J736" s="5"/>
    </row>
    <row r="737" ht="12">
      <c r="J737" s="5"/>
    </row>
    <row r="738" ht="12">
      <c r="J738" s="5"/>
    </row>
    <row r="739" ht="12">
      <c r="J739" s="5"/>
    </row>
    <row r="740" ht="12">
      <c r="J740" s="5"/>
    </row>
    <row r="741" ht="12">
      <c r="J741" s="5"/>
    </row>
    <row r="742" ht="12">
      <c r="J742" s="5"/>
    </row>
    <row r="743" ht="12">
      <c r="J743" s="5"/>
    </row>
    <row r="744" ht="12">
      <c r="J744" s="5"/>
    </row>
    <row r="745" ht="12">
      <c r="J745" s="5"/>
    </row>
    <row r="746" ht="12">
      <c r="J746" s="5"/>
    </row>
    <row r="747" ht="12">
      <c r="J747" s="5"/>
    </row>
    <row r="748" ht="12">
      <c r="J748" s="5"/>
    </row>
    <row r="749" ht="12">
      <c r="J749" s="5"/>
    </row>
    <row r="750" ht="12">
      <c r="J750" s="5"/>
    </row>
    <row r="751" ht="12">
      <c r="J751" s="5"/>
    </row>
    <row r="752" ht="12">
      <c r="J752" s="5"/>
    </row>
    <row r="753" ht="12">
      <c r="J753" s="5"/>
    </row>
    <row r="754" ht="12">
      <c r="J754" s="5"/>
    </row>
    <row r="755" ht="12">
      <c r="J755" s="5"/>
    </row>
    <row r="756" ht="12">
      <c r="J756" s="5"/>
    </row>
    <row r="757" ht="12">
      <c r="J757" s="5"/>
    </row>
    <row r="758" ht="12">
      <c r="J758" s="5"/>
    </row>
    <row r="759" ht="12">
      <c r="J759" s="5"/>
    </row>
    <row r="760" ht="12">
      <c r="J760" s="5"/>
    </row>
    <row r="761" ht="12">
      <c r="J761" s="5"/>
    </row>
    <row r="762" ht="12">
      <c r="J762" s="5"/>
    </row>
    <row r="763" ht="12">
      <c r="J763" s="5"/>
    </row>
    <row r="764" ht="12">
      <c r="J764" s="5"/>
    </row>
    <row r="765" ht="12">
      <c r="J765" s="5"/>
    </row>
    <row r="766" ht="12">
      <c r="J766" s="5"/>
    </row>
    <row r="767" ht="12">
      <c r="J767" s="5"/>
    </row>
    <row r="768" ht="12">
      <c r="J768" s="5"/>
    </row>
    <row r="769" ht="12">
      <c r="J769" s="5"/>
    </row>
    <row r="770" ht="12">
      <c r="J770" s="5"/>
    </row>
    <row r="771" ht="12">
      <c r="J771" s="5"/>
    </row>
    <row r="772" ht="12">
      <c r="J772" s="5"/>
    </row>
    <row r="773" ht="12">
      <c r="J773" s="5"/>
    </row>
    <row r="774" ht="12">
      <c r="J774" s="5"/>
    </row>
    <row r="775" ht="12">
      <c r="J775" s="5"/>
    </row>
    <row r="776" ht="12">
      <c r="J776" s="5"/>
    </row>
    <row r="777" ht="12">
      <c r="J777" s="5"/>
    </row>
    <row r="778" ht="12">
      <c r="J778" s="5"/>
    </row>
    <row r="779" ht="12">
      <c r="J779" s="5"/>
    </row>
    <row r="780" ht="12">
      <c r="J780" s="5"/>
    </row>
    <row r="781" ht="12">
      <c r="J781" s="5"/>
    </row>
    <row r="782" ht="12">
      <c r="J782" s="5"/>
    </row>
    <row r="783" ht="12">
      <c r="J783" s="5"/>
    </row>
    <row r="784" ht="12">
      <c r="J784" s="5"/>
    </row>
    <row r="785" ht="12">
      <c r="J785" s="5"/>
    </row>
    <row r="786" ht="12">
      <c r="J786" s="5"/>
    </row>
    <row r="787" ht="12">
      <c r="J787" s="5"/>
    </row>
    <row r="788" ht="12">
      <c r="J788" s="5"/>
    </row>
    <row r="789" ht="12">
      <c r="J789" s="5"/>
    </row>
    <row r="790" ht="12">
      <c r="J790" s="5"/>
    </row>
    <row r="791" ht="12">
      <c r="J791" s="5"/>
    </row>
    <row r="792" ht="12">
      <c r="J792" s="5"/>
    </row>
    <row r="793" ht="12">
      <c r="J793" s="5"/>
    </row>
    <row r="794" ht="12">
      <c r="J794" s="5"/>
    </row>
    <row r="795" ht="12">
      <c r="J795" s="5"/>
    </row>
    <row r="796" ht="12">
      <c r="J796" s="5"/>
    </row>
    <row r="797" ht="12">
      <c r="J797" s="5"/>
    </row>
    <row r="798" ht="12">
      <c r="J798" s="5"/>
    </row>
    <row r="799" ht="12">
      <c r="J799" s="5"/>
    </row>
    <row r="800" ht="12">
      <c r="J800" s="5"/>
    </row>
    <row r="801" ht="12">
      <c r="J801" s="5"/>
    </row>
    <row r="802" ht="12">
      <c r="J802" s="5"/>
    </row>
    <row r="803" ht="12">
      <c r="J803" s="5"/>
    </row>
    <row r="804" ht="12">
      <c r="J804" s="5"/>
    </row>
    <row r="805" ht="12">
      <c r="J805" s="5"/>
    </row>
    <row r="806" ht="12">
      <c r="J806" s="5"/>
    </row>
    <row r="807" ht="12">
      <c r="J807" s="5"/>
    </row>
    <row r="808" ht="12">
      <c r="J808" s="5"/>
    </row>
    <row r="809" ht="12">
      <c r="J809" s="5"/>
    </row>
    <row r="810" ht="12">
      <c r="J810" s="5"/>
    </row>
    <row r="811" ht="12">
      <c r="J811" s="5"/>
    </row>
    <row r="812" ht="12">
      <c r="J812" s="5"/>
    </row>
    <row r="813" ht="12">
      <c r="J813" s="5"/>
    </row>
    <row r="814" ht="12">
      <c r="J814" s="5"/>
    </row>
    <row r="815" ht="12">
      <c r="J815" s="5"/>
    </row>
    <row r="816" ht="12">
      <c r="J816" s="5"/>
    </row>
    <row r="817" ht="12">
      <c r="J817" s="5"/>
    </row>
    <row r="818" ht="12">
      <c r="J818" s="5"/>
    </row>
    <row r="819" ht="12">
      <c r="J819" s="5"/>
    </row>
    <row r="820" ht="12">
      <c r="J820" s="5"/>
    </row>
    <row r="821" ht="12">
      <c r="J821" s="5"/>
    </row>
    <row r="822" ht="12">
      <c r="J822" s="5"/>
    </row>
    <row r="823" ht="12">
      <c r="J823" s="5"/>
    </row>
    <row r="824" ht="12">
      <c r="J824" s="5"/>
    </row>
    <row r="825" ht="12">
      <c r="J825" s="5"/>
    </row>
    <row r="826" ht="12">
      <c r="J826" s="5"/>
    </row>
    <row r="827" ht="12">
      <c r="J827" s="5"/>
    </row>
    <row r="828" ht="12">
      <c r="J828" s="5"/>
    </row>
    <row r="829" ht="12">
      <c r="J829" s="5"/>
    </row>
    <row r="830" ht="12">
      <c r="J830" s="5"/>
    </row>
    <row r="831" ht="12">
      <c r="J831" s="5"/>
    </row>
    <row r="832" ht="12">
      <c r="J832" s="5"/>
    </row>
    <row r="833" ht="12">
      <c r="J833" s="5"/>
    </row>
    <row r="834" ht="12">
      <c r="J834" s="5"/>
    </row>
    <row r="835" ht="12">
      <c r="J835" s="5"/>
    </row>
    <row r="836" ht="12">
      <c r="J836" s="5"/>
    </row>
    <row r="837" ht="12">
      <c r="J837" s="5"/>
    </row>
    <row r="838" ht="12">
      <c r="J838" s="5"/>
    </row>
    <row r="839" ht="12">
      <c r="J839" s="5"/>
    </row>
    <row r="840" ht="12">
      <c r="J840" s="5"/>
    </row>
    <row r="841" ht="12">
      <c r="J841" s="5"/>
    </row>
    <row r="842" ht="12">
      <c r="J842" s="5"/>
    </row>
    <row r="843" ht="12">
      <c r="J843" s="5"/>
    </row>
    <row r="844" ht="12">
      <c r="J844" s="5"/>
    </row>
    <row r="845" ht="12">
      <c r="J845" s="5"/>
    </row>
    <row r="846" ht="12">
      <c r="J846" s="5"/>
    </row>
    <row r="847" ht="12">
      <c r="J847" s="5"/>
    </row>
    <row r="848" ht="12">
      <c r="J848" s="5"/>
    </row>
    <row r="849" ht="12">
      <c r="J849" s="5"/>
    </row>
    <row r="850" ht="12">
      <c r="J850" s="5"/>
    </row>
    <row r="851" ht="12">
      <c r="J851" s="5"/>
    </row>
    <row r="852" ht="12">
      <c r="J852" s="5"/>
    </row>
    <row r="853" ht="12">
      <c r="J853" s="5"/>
    </row>
    <row r="854" ht="12">
      <c r="J854" s="5"/>
    </row>
    <row r="855" ht="12">
      <c r="J855" s="5"/>
    </row>
    <row r="856" ht="12">
      <c r="J856" s="5"/>
    </row>
    <row r="857" ht="12">
      <c r="J857" s="5"/>
    </row>
    <row r="858" ht="12">
      <c r="J858" s="5"/>
    </row>
    <row r="859" ht="12">
      <c r="J859" s="5"/>
    </row>
    <row r="860" ht="12">
      <c r="J860" s="5"/>
    </row>
    <row r="861" ht="12">
      <c r="J861" s="5"/>
    </row>
    <row r="862" ht="12">
      <c r="J862" s="5"/>
    </row>
    <row r="863" ht="12">
      <c r="J863" s="5"/>
    </row>
    <row r="864" ht="12">
      <c r="J864" s="5"/>
    </row>
    <row r="865" ht="12">
      <c r="J865" s="5"/>
    </row>
    <row r="866" ht="12">
      <c r="J866" s="5"/>
    </row>
    <row r="867" ht="12">
      <c r="J867" s="5"/>
    </row>
    <row r="868" ht="12">
      <c r="J868" s="5"/>
    </row>
    <row r="869" ht="12">
      <c r="J869" s="5"/>
    </row>
    <row r="870" ht="12">
      <c r="J870" s="5"/>
    </row>
    <row r="871" ht="12">
      <c r="J871" s="5"/>
    </row>
    <row r="872" ht="12">
      <c r="J872" s="5"/>
    </row>
    <row r="873" ht="12">
      <c r="J873" s="5"/>
    </row>
    <row r="874" ht="12">
      <c r="J874" s="5"/>
    </row>
    <row r="875" ht="12">
      <c r="J875" s="5"/>
    </row>
    <row r="876" ht="12">
      <c r="J876" s="5"/>
    </row>
    <row r="877" ht="12">
      <c r="J877" s="5"/>
    </row>
    <row r="878" ht="12">
      <c r="J878" s="5"/>
    </row>
    <row r="879" ht="12">
      <c r="J879" s="5"/>
    </row>
    <row r="880" ht="12">
      <c r="J880" s="5"/>
    </row>
    <row r="881" ht="12">
      <c r="J881" s="5"/>
    </row>
    <row r="882" ht="12">
      <c r="J882" s="5"/>
    </row>
    <row r="883" ht="12">
      <c r="J883" s="5"/>
    </row>
    <row r="884" ht="12">
      <c r="J884" s="5"/>
    </row>
    <row r="885" ht="12">
      <c r="J885" s="5"/>
    </row>
    <row r="886" ht="12">
      <c r="J886" s="5"/>
    </row>
    <row r="887" ht="12">
      <c r="J887" s="5"/>
    </row>
    <row r="888" ht="12">
      <c r="J888" s="5"/>
    </row>
    <row r="889" ht="12">
      <c r="J889" s="5"/>
    </row>
    <row r="890" ht="12">
      <c r="J890" s="5"/>
    </row>
    <row r="891" ht="12">
      <c r="J891" s="5"/>
    </row>
    <row r="892" ht="12">
      <c r="J892" s="5"/>
    </row>
    <row r="893" ht="12">
      <c r="J893" s="5"/>
    </row>
    <row r="894" ht="12">
      <c r="J894" s="5"/>
    </row>
    <row r="895" ht="12">
      <c r="J895" s="5"/>
    </row>
    <row r="896" ht="12">
      <c r="J896" s="5"/>
    </row>
    <row r="897" ht="12">
      <c r="J897" s="5"/>
    </row>
    <row r="898" ht="12">
      <c r="J898" s="5"/>
    </row>
    <row r="899" ht="12">
      <c r="J899" s="5"/>
    </row>
    <row r="900" ht="12">
      <c r="J900" s="5"/>
    </row>
    <row r="901" ht="12">
      <c r="J901" s="5"/>
    </row>
    <row r="902" ht="12">
      <c r="J902" s="5"/>
    </row>
    <row r="903" ht="12">
      <c r="J903" s="5"/>
    </row>
    <row r="904" ht="12">
      <c r="J904" s="5"/>
    </row>
    <row r="905" ht="12">
      <c r="J905" s="5"/>
    </row>
    <row r="906" ht="12">
      <c r="J906" s="5"/>
    </row>
    <row r="907" ht="12">
      <c r="J907" s="5"/>
    </row>
    <row r="908" ht="12">
      <c r="J908" s="5"/>
    </row>
    <row r="909" ht="12">
      <c r="J909" s="5"/>
    </row>
    <row r="910" ht="12">
      <c r="J910" s="5"/>
    </row>
    <row r="911" ht="12">
      <c r="J911" s="5"/>
    </row>
    <row r="912" ht="12">
      <c r="J912" s="5"/>
    </row>
    <row r="913" ht="12">
      <c r="J913" s="5"/>
    </row>
    <row r="914" ht="12">
      <c r="J914" s="5"/>
    </row>
    <row r="915" ht="12">
      <c r="J915" s="5"/>
    </row>
    <row r="916" ht="12">
      <c r="J916" s="5"/>
    </row>
    <row r="917" ht="12">
      <c r="J917" s="5"/>
    </row>
    <row r="918" ht="12">
      <c r="J918" s="5"/>
    </row>
    <row r="919" ht="12">
      <c r="J919" s="5"/>
    </row>
    <row r="920" ht="12">
      <c r="J920" s="5"/>
    </row>
    <row r="921" ht="12">
      <c r="J921" s="5"/>
    </row>
    <row r="922" ht="12">
      <c r="J922" s="5"/>
    </row>
    <row r="923" ht="12">
      <c r="J923" s="5"/>
    </row>
    <row r="924" ht="12">
      <c r="J924" s="5"/>
    </row>
    <row r="925" ht="12">
      <c r="J925" s="5"/>
    </row>
    <row r="926" ht="12">
      <c r="J926" s="5"/>
    </row>
    <row r="927" ht="12">
      <c r="J927" s="5"/>
    </row>
    <row r="928" ht="12">
      <c r="J928" s="5"/>
    </row>
    <row r="929" ht="12">
      <c r="J929" s="5"/>
    </row>
    <row r="930" ht="12">
      <c r="J930" s="5"/>
    </row>
    <row r="931" ht="12">
      <c r="J931" s="5"/>
    </row>
    <row r="932" ht="12">
      <c r="J932" s="5"/>
    </row>
    <row r="933" ht="12">
      <c r="J933" s="5"/>
    </row>
    <row r="934" ht="12">
      <c r="J934" s="5"/>
    </row>
    <row r="935" ht="12">
      <c r="J935" s="5"/>
    </row>
    <row r="936" ht="12">
      <c r="J936" s="5"/>
    </row>
    <row r="937" ht="12">
      <c r="J937" s="5"/>
    </row>
    <row r="938" ht="12">
      <c r="J938" s="5"/>
    </row>
    <row r="939" ht="12">
      <c r="J939" s="5"/>
    </row>
    <row r="940" ht="12">
      <c r="J940" s="5"/>
    </row>
    <row r="941" ht="12">
      <c r="J941" s="5"/>
    </row>
    <row r="942" ht="12">
      <c r="J942" s="5"/>
    </row>
    <row r="943" ht="12">
      <c r="J943" s="5"/>
    </row>
    <row r="944" ht="12">
      <c r="J944" s="5"/>
    </row>
    <row r="945" ht="12">
      <c r="J945" s="5"/>
    </row>
    <row r="946" ht="12">
      <c r="J946" s="5"/>
    </row>
    <row r="947" ht="12">
      <c r="J947" s="5"/>
    </row>
    <row r="948" ht="12">
      <c r="J948" s="5"/>
    </row>
    <row r="949" ht="12">
      <c r="J949" s="5"/>
    </row>
    <row r="950" ht="12">
      <c r="J950" s="5"/>
    </row>
    <row r="951" ht="12">
      <c r="J951" s="5"/>
    </row>
    <row r="952" ht="12">
      <c r="J952" s="5"/>
    </row>
    <row r="953" ht="12">
      <c r="J953" s="5"/>
    </row>
    <row r="954" ht="12">
      <c r="J954" s="5"/>
    </row>
    <row r="955" ht="12">
      <c r="J955" s="5"/>
    </row>
    <row r="956" ht="12">
      <c r="J956" s="5"/>
    </row>
    <row r="957" ht="12">
      <c r="J957" s="5"/>
    </row>
    <row r="958" ht="12">
      <c r="J958" s="5"/>
    </row>
    <row r="959" ht="12">
      <c r="J959" s="5"/>
    </row>
    <row r="960" ht="12">
      <c r="J960" s="5"/>
    </row>
    <row r="961" ht="12">
      <c r="J961" s="5"/>
    </row>
    <row r="962" ht="12">
      <c r="J962" s="5"/>
    </row>
    <row r="963" ht="12">
      <c r="J963" s="5"/>
    </row>
    <row r="964" ht="12">
      <c r="J964" s="5"/>
    </row>
    <row r="965" ht="12">
      <c r="J965" s="5"/>
    </row>
    <row r="966" ht="12">
      <c r="J966" s="5"/>
    </row>
    <row r="967" ht="12">
      <c r="J967" s="5"/>
    </row>
    <row r="968" ht="12">
      <c r="J968" s="5"/>
    </row>
    <row r="969" ht="12">
      <c r="J969" s="5"/>
    </row>
    <row r="970" ht="12">
      <c r="J970" s="5"/>
    </row>
    <row r="971" ht="12">
      <c r="J971" s="5"/>
    </row>
    <row r="972" ht="12">
      <c r="J972" s="5"/>
    </row>
    <row r="973" ht="12">
      <c r="J973" s="5"/>
    </row>
    <row r="974" ht="12">
      <c r="J974" s="5"/>
    </row>
    <row r="975" ht="12">
      <c r="J975" s="5"/>
    </row>
    <row r="976" ht="12">
      <c r="J976" s="5"/>
    </row>
    <row r="977" ht="12">
      <c r="J977" s="5"/>
    </row>
    <row r="978" ht="12">
      <c r="J978" s="5"/>
    </row>
    <row r="979" ht="12">
      <c r="J979" s="5"/>
    </row>
    <row r="980" ht="12">
      <c r="J980" s="5"/>
    </row>
    <row r="981" ht="12">
      <c r="J981" s="5"/>
    </row>
    <row r="982" ht="12">
      <c r="J982" s="5"/>
    </row>
    <row r="983" ht="12">
      <c r="J983" s="5"/>
    </row>
    <row r="984" ht="12">
      <c r="J984" s="5"/>
    </row>
    <row r="985" ht="12">
      <c r="J985" s="5"/>
    </row>
    <row r="986" ht="12">
      <c r="J986" s="5"/>
    </row>
    <row r="987" ht="12">
      <c r="J987" s="5"/>
    </row>
    <row r="988" ht="12">
      <c r="J988" s="5"/>
    </row>
    <row r="989" ht="12">
      <c r="J989" s="5"/>
    </row>
    <row r="990" ht="12">
      <c r="J990" s="5"/>
    </row>
    <row r="991" ht="12">
      <c r="J991" s="5"/>
    </row>
    <row r="992" ht="12">
      <c r="J992" s="5"/>
    </row>
    <row r="993" ht="12">
      <c r="J993" s="5"/>
    </row>
    <row r="994" ht="12">
      <c r="J994" s="5"/>
    </row>
    <row r="995" ht="12">
      <c r="J995" s="5"/>
    </row>
    <row r="996" ht="12">
      <c r="J996" s="5"/>
    </row>
    <row r="997" ht="12">
      <c r="J997" s="5"/>
    </row>
    <row r="998" ht="12">
      <c r="J998" s="5"/>
    </row>
    <row r="999" ht="12">
      <c r="J999" s="5"/>
    </row>
    <row r="1000" ht="12">
      <c r="J1000" s="5"/>
    </row>
    <row r="1001" ht="12">
      <c r="J1001" s="5"/>
    </row>
    <row r="1002" ht="12">
      <c r="J1002" s="5"/>
    </row>
    <row r="1003" ht="12">
      <c r="J1003" s="5"/>
    </row>
    <row r="1004" ht="12">
      <c r="J1004" s="5"/>
    </row>
    <row r="1005" ht="12">
      <c r="J1005" s="5"/>
    </row>
    <row r="1006" ht="12">
      <c r="J1006" s="5"/>
    </row>
    <row r="1007" ht="12">
      <c r="J1007" s="5"/>
    </row>
    <row r="1008" ht="12">
      <c r="J1008" s="5"/>
    </row>
    <row r="1009" ht="12">
      <c r="J1009" s="5"/>
    </row>
    <row r="1010" ht="12">
      <c r="J1010" s="5"/>
    </row>
    <row r="1011" ht="12">
      <c r="J1011" s="5"/>
    </row>
    <row r="1012" ht="12">
      <c r="J1012" s="5"/>
    </row>
    <row r="1013" ht="12">
      <c r="J1013" s="5"/>
    </row>
    <row r="1014" ht="12">
      <c r="J1014" s="5"/>
    </row>
    <row r="1015" ht="12">
      <c r="J1015" s="5"/>
    </row>
    <row r="1016" ht="12">
      <c r="J1016" s="5"/>
    </row>
    <row r="1017" ht="12">
      <c r="J1017" s="5"/>
    </row>
    <row r="1018" ht="12">
      <c r="J1018" s="5"/>
    </row>
    <row r="1019" ht="12">
      <c r="J1019" s="5"/>
    </row>
    <row r="1020" ht="12">
      <c r="J1020" s="5"/>
    </row>
    <row r="1021" ht="12">
      <c r="J1021" s="5"/>
    </row>
    <row r="1022" ht="12">
      <c r="J1022" s="5"/>
    </row>
    <row r="1023" ht="12">
      <c r="J1023" s="5"/>
    </row>
    <row r="1024" ht="12">
      <c r="J1024" s="5"/>
    </row>
    <row r="1025" ht="12">
      <c r="J1025" s="5"/>
    </row>
    <row r="1026" ht="12">
      <c r="J1026" s="5"/>
    </row>
    <row r="1027" ht="12">
      <c r="J1027" s="5"/>
    </row>
    <row r="1028" ht="12">
      <c r="J1028" s="5"/>
    </row>
    <row r="1029" ht="12">
      <c r="J1029" s="5"/>
    </row>
    <row r="1030" ht="12">
      <c r="J1030" s="5"/>
    </row>
    <row r="1031" ht="12">
      <c r="J1031" s="5"/>
    </row>
    <row r="1032" ht="12">
      <c r="J1032" s="5"/>
    </row>
    <row r="1033" ht="12">
      <c r="J1033" s="5"/>
    </row>
    <row r="1034" ht="12">
      <c r="J1034" s="5"/>
    </row>
    <row r="1035" ht="12">
      <c r="J1035" s="5"/>
    </row>
    <row r="1036" ht="12">
      <c r="J1036" s="5"/>
    </row>
    <row r="1037" ht="12">
      <c r="J1037" s="5"/>
    </row>
    <row r="1038" ht="12">
      <c r="J1038" s="5"/>
    </row>
    <row r="1039" ht="12">
      <c r="J1039" s="5"/>
    </row>
    <row r="1040" ht="12">
      <c r="J1040" s="5"/>
    </row>
    <row r="1041" ht="12">
      <c r="J1041" s="5"/>
    </row>
    <row r="1042" ht="12">
      <c r="J1042" s="5"/>
    </row>
    <row r="1043" ht="12">
      <c r="J1043" s="5"/>
    </row>
    <row r="1044" ht="12">
      <c r="J1044" s="5"/>
    </row>
    <row r="1045" ht="12">
      <c r="J1045" s="5"/>
    </row>
    <row r="1046" ht="12">
      <c r="J1046" s="5"/>
    </row>
    <row r="1047" ht="12">
      <c r="J1047" s="5"/>
    </row>
    <row r="1048" ht="12">
      <c r="J1048" s="5"/>
    </row>
    <row r="1049" ht="12">
      <c r="J1049" s="5"/>
    </row>
    <row r="1050" ht="12">
      <c r="J1050" s="5"/>
    </row>
    <row r="1051" ht="12">
      <c r="J1051" s="5"/>
    </row>
    <row r="1052" ht="12">
      <c r="J1052" s="5"/>
    </row>
    <row r="1053" ht="12">
      <c r="J1053" s="5"/>
    </row>
    <row r="1054" ht="12">
      <c r="J1054" s="5"/>
    </row>
    <row r="1055" ht="12">
      <c r="J1055" s="5"/>
    </row>
    <row r="1056" ht="12">
      <c r="J1056" s="5"/>
    </row>
    <row r="1057" ht="12">
      <c r="J1057" s="5"/>
    </row>
    <row r="1058" ht="12">
      <c r="J1058" s="5"/>
    </row>
    <row r="1059" ht="12">
      <c r="J1059" s="5"/>
    </row>
    <row r="1060" ht="12">
      <c r="J1060" s="5"/>
    </row>
    <row r="1061" ht="12">
      <c r="J1061" s="5"/>
    </row>
    <row r="1062" ht="12">
      <c r="J1062" s="5"/>
    </row>
    <row r="1063" ht="12">
      <c r="J1063" s="5"/>
    </row>
    <row r="1064" ht="12">
      <c r="J1064" s="5"/>
    </row>
    <row r="1065" ht="12">
      <c r="J1065" s="5"/>
    </row>
    <row r="1066" ht="12">
      <c r="J1066" s="5"/>
    </row>
    <row r="1067" ht="12">
      <c r="J1067" s="5"/>
    </row>
    <row r="1068" ht="12">
      <c r="J1068" s="5"/>
    </row>
    <row r="1069" ht="12">
      <c r="J1069" s="5"/>
    </row>
    <row r="1070" ht="12">
      <c r="J1070" s="5"/>
    </row>
    <row r="1071" ht="12">
      <c r="J1071" s="5"/>
    </row>
    <row r="1072" ht="12">
      <c r="J1072" s="5"/>
    </row>
    <row r="1073" ht="12">
      <c r="J1073" s="5"/>
    </row>
    <row r="1074" ht="12">
      <c r="J1074" s="5"/>
    </row>
    <row r="1075" ht="12">
      <c r="J1075" s="5"/>
    </row>
    <row r="1076" ht="12">
      <c r="J1076" s="5"/>
    </row>
    <row r="1077" ht="12">
      <c r="J1077" s="5"/>
    </row>
    <row r="1078" ht="12">
      <c r="J1078" s="5"/>
    </row>
    <row r="1079" ht="12">
      <c r="J1079" s="5"/>
    </row>
    <row r="1080" ht="12">
      <c r="J1080" s="5"/>
    </row>
    <row r="1081" ht="12">
      <c r="J1081" s="5"/>
    </row>
    <row r="1082" ht="12">
      <c r="J1082" s="5"/>
    </row>
    <row r="1083" ht="12">
      <c r="J1083" s="5"/>
    </row>
    <row r="1084" ht="12">
      <c r="J1084" s="5"/>
    </row>
    <row r="1085" ht="12">
      <c r="J1085" s="5"/>
    </row>
    <row r="1086" ht="12">
      <c r="J1086" s="5"/>
    </row>
    <row r="1087" ht="12">
      <c r="J1087" s="5"/>
    </row>
    <row r="1088" ht="12">
      <c r="J1088" s="5"/>
    </row>
    <row r="1089" ht="12">
      <c r="J1089" s="5"/>
    </row>
    <row r="1090" ht="12">
      <c r="J1090" s="5"/>
    </row>
    <row r="1091" ht="12">
      <c r="J1091" s="5"/>
    </row>
    <row r="1092" ht="12">
      <c r="J1092" s="5"/>
    </row>
    <row r="1093" ht="12">
      <c r="J1093" s="5"/>
    </row>
    <row r="1094" ht="12">
      <c r="J1094" s="5"/>
    </row>
    <row r="1095" ht="12">
      <c r="J1095" s="5"/>
    </row>
    <row r="1096" ht="12">
      <c r="J1096" s="5"/>
    </row>
    <row r="1097" ht="12">
      <c r="J1097" s="5"/>
    </row>
    <row r="1098" ht="12">
      <c r="J1098" s="5"/>
    </row>
    <row r="1099" ht="12">
      <c r="J1099" s="5"/>
    </row>
    <row r="1100" ht="12">
      <c r="J1100" s="5"/>
    </row>
    <row r="1101" ht="12">
      <c r="J1101" s="5"/>
    </row>
    <row r="1102" ht="12">
      <c r="J1102" s="5"/>
    </row>
    <row r="1103" ht="12">
      <c r="J1103" s="5"/>
    </row>
    <row r="1104" ht="12">
      <c r="J1104" s="5"/>
    </row>
    <row r="1105" ht="12">
      <c r="J1105" s="5"/>
    </row>
    <row r="1106" ht="12">
      <c r="J1106" s="5"/>
    </row>
    <row r="1107" ht="12">
      <c r="J1107" s="5"/>
    </row>
    <row r="1108" ht="12">
      <c r="J1108" s="5"/>
    </row>
    <row r="1109" ht="12">
      <c r="J1109" s="5"/>
    </row>
    <row r="1110" ht="12">
      <c r="J1110" s="5"/>
    </row>
    <row r="1111" ht="12">
      <c r="J1111" s="5"/>
    </row>
    <row r="1112" ht="12">
      <c r="J1112" s="5"/>
    </row>
    <row r="1113" ht="12">
      <c r="J1113" s="5"/>
    </row>
    <row r="1114" ht="12">
      <c r="J1114" s="5"/>
    </row>
    <row r="1115" ht="12">
      <c r="J1115" s="5"/>
    </row>
    <row r="1116" ht="12">
      <c r="J1116" s="5"/>
    </row>
    <row r="1117" ht="12">
      <c r="J1117" s="5"/>
    </row>
    <row r="1118" ht="12">
      <c r="J1118" s="5"/>
    </row>
    <row r="1119" ht="12">
      <c r="J1119" s="5"/>
    </row>
    <row r="1120" ht="12">
      <c r="J1120" s="5"/>
    </row>
    <row r="1121" ht="12">
      <c r="J1121" s="5"/>
    </row>
    <row r="1122" ht="12">
      <c r="J1122" s="5"/>
    </row>
    <row r="1123" ht="12">
      <c r="J1123" s="5"/>
    </row>
    <row r="1124" ht="12">
      <c r="J1124" s="5"/>
    </row>
    <row r="1125" ht="12">
      <c r="J1125" s="5"/>
    </row>
    <row r="1126" ht="12">
      <c r="J1126" s="5"/>
    </row>
    <row r="1127" ht="12">
      <c r="J1127" s="5"/>
    </row>
    <row r="1128" ht="12">
      <c r="J1128" s="5"/>
    </row>
    <row r="1129" ht="12">
      <c r="J1129" s="5"/>
    </row>
    <row r="1130" ht="12">
      <c r="J1130" s="5"/>
    </row>
    <row r="1131" ht="12">
      <c r="J1131" s="5"/>
    </row>
    <row r="1132" ht="12">
      <c r="J1132" s="5"/>
    </row>
    <row r="1133" ht="12">
      <c r="J1133" s="5"/>
    </row>
    <row r="1134" ht="12">
      <c r="J1134" s="5"/>
    </row>
    <row r="1135" ht="12">
      <c r="J1135" s="5"/>
    </row>
    <row r="1136" ht="12">
      <c r="J1136" s="5"/>
    </row>
    <row r="1137" ht="12">
      <c r="J1137" s="5"/>
    </row>
    <row r="1138" ht="12">
      <c r="J1138" s="5"/>
    </row>
    <row r="1139" ht="12">
      <c r="J1139" s="5"/>
    </row>
    <row r="1140" ht="12">
      <c r="J1140" s="5"/>
    </row>
    <row r="1141" ht="12">
      <c r="J1141" s="5"/>
    </row>
    <row r="1142" ht="12">
      <c r="J1142" s="5"/>
    </row>
    <row r="1143" ht="12">
      <c r="J1143" s="5"/>
    </row>
    <row r="1144" ht="12">
      <c r="J1144" s="5"/>
    </row>
    <row r="1145" ht="12">
      <c r="J1145" s="5"/>
    </row>
    <row r="1146" ht="12">
      <c r="J1146" s="5"/>
    </row>
    <row r="1147" ht="12">
      <c r="J1147" s="5"/>
    </row>
    <row r="1148" ht="12">
      <c r="J1148" s="5"/>
    </row>
    <row r="1149" ht="12">
      <c r="J1149" s="5"/>
    </row>
    <row r="1150" ht="12">
      <c r="J1150" s="5"/>
    </row>
    <row r="1151" ht="12">
      <c r="J1151" s="5"/>
    </row>
    <row r="1152" ht="12">
      <c r="J1152" s="5"/>
    </row>
    <row r="1153" ht="12">
      <c r="J1153" s="5"/>
    </row>
    <row r="1154" ht="12">
      <c r="J1154" s="5"/>
    </row>
    <row r="1155" ht="12">
      <c r="J1155" s="5"/>
    </row>
    <row r="1156" ht="12">
      <c r="J1156" s="5"/>
    </row>
    <row r="1157" ht="12">
      <c r="J1157" s="5"/>
    </row>
    <row r="1158" ht="12">
      <c r="J1158" s="5"/>
    </row>
    <row r="1159" ht="12">
      <c r="J1159" s="5"/>
    </row>
    <row r="1160" ht="12">
      <c r="J1160" s="5"/>
    </row>
    <row r="1161" ht="12">
      <c r="J1161" s="5"/>
    </row>
    <row r="1162" ht="12">
      <c r="J1162" s="5"/>
    </row>
    <row r="1163" ht="12">
      <c r="J1163" s="5"/>
    </row>
    <row r="1164" ht="12">
      <c r="J1164" s="5"/>
    </row>
    <row r="1165" ht="12">
      <c r="J1165" s="5"/>
    </row>
    <row r="1166" ht="12">
      <c r="J1166" s="5"/>
    </row>
    <row r="1167" ht="12">
      <c r="J1167" s="5"/>
    </row>
    <row r="1168" ht="12">
      <c r="J1168" s="5"/>
    </row>
    <row r="1169" ht="12">
      <c r="J1169" s="5"/>
    </row>
    <row r="1170" ht="12">
      <c r="J1170" s="5"/>
    </row>
    <row r="1171" ht="12">
      <c r="J1171" s="5"/>
    </row>
    <row r="1172" ht="12">
      <c r="J1172" s="5"/>
    </row>
    <row r="1173" ht="12">
      <c r="J1173" s="5"/>
    </row>
    <row r="1174" ht="12">
      <c r="J1174" s="5"/>
    </row>
    <row r="1175" ht="12">
      <c r="J1175" s="5"/>
    </row>
    <row r="1176" ht="12">
      <c r="J1176" s="5"/>
    </row>
    <row r="1177" ht="12">
      <c r="J1177" s="5"/>
    </row>
    <row r="1178" ht="12">
      <c r="J1178" s="5"/>
    </row>
    <row r="1179" ht="12">
      <c r="J1179" s="5"/>
    </row>
    <row r="1180" ht="12">
      <c r="J1180" s="5"/>
    </row>
    <row r="1181" ht="12">
      <c r="J1181" s="5"/>
    </row>
    <row r="1182" ht="12">
      <c r="J1182" s="5"/>
    </row>
    <row r="1183" ht="12">
      <c r="J1183" s="5"/>
    </row>
    <row r="1184" ht="12">
      <c r="J1184" s="5"/>
    </row>
    <row r="1185" ht="12">
      <c r="J1185" s="5"/>
    </row>
    <row r="1186" ht="12">
      <c r="J1186" s="5"/>
    </row>
    <row r="1187" ht="12">
      <c r="J1187" s="5"/>
    </row>
    <row r="1188" ht="12">
      <c r="J1188" s="5"/>
    </row>
    <row r="1189" ht="12">
      <c r="J1189" s="5"/>
    </row>
    <row r="1190" ht="12">
      <c r="J1190" s="5"/>
    </row>
    <row r="1191" ht="12">
      <c r="J1191" s="5"/>
    </row>
    <row r="1192" ht="12">
      <c r="J1192" s="5"/>
    </row>
    <row r="1193" ht="12">
      <c r="J1193" s="5"/>
    </row>
    <row r="1194" ht="12">
      <c r="J1194" s="5"/>
    </row>
    <row r="1195" ht="12">
      <c r="J1195" s="5"/>
    </row>
    <row r="1196" ht="12">
      <c r="J1196" s="5"/>
    </row>
    <row r="1197" ht="12">
      <c r="J1197" s="5"/>
    </row>
    <row r="1198" ht="12">
      <c r="J1198" s="5"/>
    </row>
    <row r="1199" ht="12">
      <c r="J1199" s="5"/>
    </row>
    <row r="1200" ht="12">
      <c r="J1200" s="5"/>
    </row>
    <row r="1201" ht="12">
      <c r="J1201" s="5"/>
    </row>
    <row r="1202" ht="12">
      <c r="J1202" s="5"/>
    </row>
    <row r="1203" ht="12">
      <c r="J1203" s="5"/>
    </row>
    <row r="1204" ht="12">
      <c r="J1204" s="5"/>
    </row>
    <row r="1205" ht="12">
      <c r="J1205" s="5"/>
    </row>
    <row r="1206" ht="12">
      <c r="J1206" s="5"/>
    </row>
    <row r="1207" ht="12">
      <c r="J1207" s="5"/>
    </row>
    <row r="1208" ht="12">
      <c r="J1208" s="5"/>
    </row>
    <row r="1209" ht="12">
      <c r="J1209" s="5"/>
    </row>
    <row r="1210" ht="12">
      <c r="J1210" s="5"/>
    </row>
    <row r="1211" ht="12">
      <c r="J1211" s="5"/>
    </row>
    <row r="1212" ht="12">
      <c r="J1212" s="5"/>
    </row>
    <row r="1213" ht="12">
      <c r="J1213" s="5"/>
    </row>
    <row r="1214" ht="12">
      <c r="J1214" s="5"/>
    </row>
    <row r="1215" ht="12">
      <c r="J1215" s="5"/>
    </row>
    <row r="1216" ht="12">
      <c r="J1216" s="5"/>
    </row>
    <row r="1217" ht="12">
      <c r="J1217" s="5"/>
    </row>
    <row r="1218" ht="12">
      <c r="J1218" s="5"/>
    </row>
    <row r="1219" ht="12">
      <c r="J1219" s="5"/>
    </row>
    <row r="1220" ht="12">
      <c r="J1220" s="5"/>
    </row>
    <row r="1221" ht="12">
      <c r="J1221" s="5"/>
    </row>
    <row r="1222" ht="12">
      <c r="J1222" s="5"/>
    </row>
    <row r="1223" ht="12">
      <c r="J1223" s="5"/>
    </row>
    <row r="1224" ht="12">
      <c r="J1224" s="5"/>
    </row>
    <row r="1225" ht="12">
      <c r="J1225" s="5"/>
    </row>
    <row r="1226" ht="12">
      <c r="J1226" s="5"/>
    </row>
    <row r="1227" ht="12">
      <c r="J1227" s="5"/>
    </row>
    <row r="1228" ht="12">
      <c r="J1228" s="5"/>
    </row>
    <row r="1229" ht="12">
      <c r="J1229" s="5"/>
    </row>
    <row r="1230" ht="12">
      <c r="J1230" s="5"/>
    </row>
    <row r="1231" ht="12">
      <c r="J1231" s="5"/>
    </row>
    <row r="1232" ht="12">
      <c r="J1232" s="5"/>
    </row>
    <row r="1233" ht="12">
      <c r="J1233" s="5"/>
    </row>
    <row r="1234" ht="12">
      <c r="J1234" s="5"/>
    </row>
    <row r="1235" ht="12">
      <c r="J1235" s="5"/>
    </row>
    <row r="1236" ht="12">
      <c r="J1236" s="5"/>
    </row>
    <row r="1237" ht="12">
      <c r="J1237" s="5"/>
    </row>
    <row r="1238" ht="12">
      <c r="J1238" s="5"/>
    </row>
    <row r="1239" ht="12">
      <c r="J1239" s="5"/>
    </row>
    <row r="1240" ht="12">
      <c r="J1240" s="5"/>
    </row>
    <row r="1241" ht="12">
      <c r="J1241" s="5"/>
    </row>
    <row r="1242" ht="12">
      <c r="J1242" s="5"/>
    </row>
    <row r="1243" ht="12">
      <c r="J1243" s="5"/>
    </row>
    <row r="1244" ht="12">
      <c r="J1244" s="5"/>
    </row>
    <row r="1245" ht="12">
      <c r="J1245" s="5"/>
    </row>
    <row r="1246" ht="12">
      <c r="J1246" s="5"/>
    </row>
    <row r="1247" ht="12">
      <c r="J1247" s="5"/>
    </row>
    <row r="1248" ht="12">
      <c r="J1248" s="5"/>
    </row>
    <row r="1249" ht="12">
      <c r="J1249" s="5"/>
    </row>
    <row r="1250" ht="12">
      <c r="J1250" s="5"/>
    </row>
    <row r="1251" ht="12">
      <c r="J1251" s="5"/>
    </row>
    <row r="1252" ht="12">
      <c r="J1252" s="5"/>
    </row>
    <row r="1253" ht="12">
      <c r="J1253" s="5"/>
    </row>
    <row r="1254" ht="12">
      <c r="J1254" s="5"/>
    </row>
    <row r="1255" ht="12">
      <c r="J1255" s="5"/>
    </row>
    <row r="1256" ht="12">
      <c r="J1256" s="5"/>
    </row>
    <row r="1257" ht="12">
      <c r="J1257" s="5"/>
    </row>
    <row r="1258" ht="12">
      <c r="J1258" s="5"/>
    </row>
    <row r="1259" ht="12">
      <c r="J1259" s="5"/>
    </row>
    <row r="1260" ht="12">
      <c r="J1260" s="5"/>
    </row>
    <row r="1261" ht="12">
      <c r="J1261" s="5"/>
    </row>
    <row r="1262" ht="12">
      <c r="J1262" s="5"/>
    </row>
    <row r="1263" ht="12">
      <c r="J1263" s="5"/>
    </row>
    <row r="1264" ht="12">
      <c r="J1264" s="5"/>
    </row>
    <row r="1265" ht="12">
      <c r="J1265" s="5"/>
    </row>
    <row r="1266" ht="12">
      <c r="J1266" s="5"/>
    </row>
    <row r="1267" ht="12">
      <c r="J1267" s="5"/>
    </row>
    <row r="1268" ht="12">
      <c r="J1268" s="5"/>
    </row>
    <row r="1269" ht="12">
      <c r="J1269" s="5"/>
    </row>
    <row r="1270" ht="12">
      <c r="J1270" s="5"/>
    </row>
    <row r="1271" ht="12">
      <c r="J1271" s="5"/>
    </row>
    <row r="1272" ht="12">
      <c r="J1272" s="5"/>
    </row>
    <row r="1273" ht="12">
      <c r="J1273" s="5"/>
    </row>
    <row r="1274" ht="12">
      <c r="J1274" s="5"/>
    </row>
    <row r="1275" ht="12">
      <c r="J1275" s="5"/>
    </row>
    <row r="1276" ht="12">
      <c r="J1276" s="5"/>
    </row>
    <row r="1277" ht="12">
      <c r="J1277" s="5"/>
    </row>
    <row r="1278" ht="12">
      <c r="J1278" s="5"/>
    </row>
    <row r="1279" ht="12">
      <c r="J1279" s="5"/>
    </row>
    <row r="1280" ht="12">
      <c r="J1280" s="5"/>
    </row>
    <row r="1281" ht="12">
      <c r="J1281" s="5"/>
    </row>
    <row r="1282" ht="12">
      <c r="J1282" s="5"/>
    </row>
    <row r="1283" ht="12">
      <c r="J1283" s="5"/>
    </row>
    <row r="1284" ht="12">
      <c r="J1284" s="5"/>
    </row>
    <row r="1285" ht="12">
      <c r="J1285" s="5"/>
    </row>
    <row r="1286" ht="12">
      <c r="J1286" s="5"/>
    </row>
    <row r="1287" ht="12">
      <c r="J1287" s="5"/>
    </row>
    <row r="1288" ht="12">
      <c r="J1288" s="5"/>
    </row>
    <row r="1289" ht="12">
      <c r="J1289" s="5"/>
    </row>
    <row r="1290" ht="12">
      <c r="J1290" s="5"/>
    </row>
    <row r="1291" ht="12">
      <c r="J1291" s="5"/>
    </row>
    <row r="1292" ht="12">
      <c r="J1292" s="5"/>
    </row>
    <row r="1293" ht="12">
      <c r="J1293" s="5"/>
    </row>
    <row r="1294" ht="12">
      <c r="J1294" s="5"/>
    </row>
    <row r="1295" ht="12">
      <c r="J1295" s="5"/>
    </row>
    <row r="1296" ht="12">
      <c r="J1296" s="5"/>
    </row>
    <row r="1297" ht="12">
      <c r="J1297" s="5"/>
    </row>
    <row r="1298" ht="12">
      <c r="J1298" s="5"/>
    </row>
    <row r="1299" ht="12">
      <c r="J1299" s="5"/>
    </row>
    <row r="1300" ht="12">
      <c r="J1300" s="5"/>
    </row>
    <row r="1301" ht="12">
      <c r="J1301" s="5"/>
    </row>
    <row r="1302" ht="12">
      <c r="J1302" s="5"/>
    </row>
    <row r="1303" ht="12">
      <c r="J1303" s="5"/>
    </row>
    <row r="1304" ht="12">
      <c r="J1304" s="5"/>
    </row>
    <row r="1305" ht="12">
      <c r="J1305" s="5"/>
    </row>
    <row r="1306" ht="12">
      <c r="J1306" s="5"/>
    </row>
    <row r="1307" ht="12">
      <c r="J1307" s="5"/>
    </row>
    <row r="1308" ht="12">
      <c r="J1308" s="5"/>
    </row>
    <row r="1309" ht="12">
      <c r="J1309" s="5"/>
    </row>
    <row r="1310" ht="12">
      <c r="J1310" s="5"/>
    </row>
    <row r="1311" ht="12">
      <c r="J1311" s="5"/>
    </row>
    <row r="1312" ht="12">
      <c r="J1312" s="5"/>
    </row>
    <row r="1313" ht="12">
      <c r="J1313" s="5"/>
    </row>
    <row r="1314" ht="12">
      <c r="J1314" s="5"/>
    </row>
    <row r="1315" ht="12">
      <c r="J1315" s="5"/>
    </row>
    <row r="1316" ht="12">
      <c r="J1316" s="5"/>
    </row>
    <row r="1317" ht="12">
      <c r="J1317" s="5"/>
    </row>
    <row r="1318" ht="12">
      <c r="J1318" s="5"/>
    </row>
    <row r="1319" ht="12">
      <c r="J1319" s="5"/>
    </row>
    <row r="1320" ht="12">
      <c r="J1320" s="5"/>
    </row>
    <row r="1321" ht="12">
      <c r="J1321" s="5"/>
    </row>
    <row r="1322" ht="12">
      <c r="J1322" s="5"/>
    </row>
    <row r="1323" ht="12">
      <c r="J1323" s="5"/>
    </row>
    <row r="1324" ht="12">
      <c r="J1324" s="5"/>
    </row>
    <row r="1325" ht="12">
      <c r="J1325" s="5"/>
    </row>
    <row r="1326" ht="12">
      <c r="J1326" s="5"/>
    </row>
    <row r="1327" ht="12">
      <c r="J1327" s="5"/>
    </row>
    <row r="1328" ht="12">
      <c r="J1328" s="5"/>
    </row>
    <row r="1329" ht="12">
      <c r="J1329" s="5"/>
    </row>
    <row r="1330" ht="12">
      <c r="J1330" s="5"/>
    </row>
    <row r="1331" ht="12">
      <c r="J1331" s="5"/>
    </row>
    <row r="1332" ht="12">
      <c r="J1332" s="5"/>
    </row>
    <row r="1333" ht="12">
      <c r="J1333" s="5"/>
    </row>
    <row r="1334" ht="12">
      <c r="J1334" s="5"/>
    </row>
    <row r="1335" ht="12">
      <c r="J1335" s="5"/>
    </row>
    <row r="1336" ht="12">
      <c r="J1336" s="5"/>
    </row>
    <row r="1337" ht="12">
      <c r="J1337" s="5"/>
    </row>
    <row r="1338" ht="12">
      <c r="J1338" s="5"/>
    </row>
    <row r="1339" ht="12">
      <c r="J1339" s="5"/>
    </row>
    <row r="1340" ht="12">
      <c r="J1340" s="5"/>
    </row>
    <row r="1341" ht="12">
      <c r="J1341" s="5"/>
    </row>
    <row r="1342" ht="12">
      <c r="J1342" s="5"/>
    </row>
    <row r="1343" ht="12">
      <c r="J1343" s="5"/>
    </row>
    <row r="1344" ht="12">
      <c r="J1344" s="5"/>
    </row>
    <row r="1345" ht="12">
      <c r="J1345" s="5"/>
    </row>
    <row r="1346" ht="12">
      <c r="J1346" s="5"/>
    </row>
    <row r="1347" ht="12">
      <c r="J1347" s="5"/>
    </row>
    <row r="1348" ht="12">
      <c r="J1348" s="5"/>
    </row>
    <row r="1349" ht="12">
      <c r="J1349" s="5"/>
    </row>
    <row r="1350" ht="12">
      <c r="J1350" s="5"/>
    </row>
    <row r="1351" ht="12">
      <c r="J1351" s="5"/>
    </row>
    <row r="1352" ht="12">
      <c r="J1352" s="5"/>
    </row>
    <row r="1353" ht="12">
      <c r="J1353" s="5"/>
    </row>
    <row r="1354" ht="12">
      <c r="J1354" s="5"/>
    </row>
    <row r="1355" ht="12">
      <c r="J1355" s="5"/>
    </row>
    <row r="1356" ht="12">
      <c r="J1356" s="5"/>
    </row>
    <row r="1357" ht="12">
      <c r="J1357" s="5"/>
    </row>
    <row r="1358" ht="12">
      <c r="J1358" s="5"/>
    </row>
    <row r="1359" ht="12">
      <c r="J1359" s="5"/>
    </row>
    <row r="1360" ht="12">
      <c r="J1360" s="5"/>
    </row>
    <row r="1361" ht="12">
      <c r="J1361" s="5"/>
    </row>
    <row r="1362" ht="12">
      <c r="J1362" s="5"/>
    </row>
    <row r="1363" ht="12">
      <c r="J1363" s="5"/>
    </row>
    <row r="1364" ht="12">
      <c r="J1364" s="5"/>
    </row>
    <row r="1365" ht="12">
      <c r="J1365" s="5"/>
    </row>
    <row r="1366" ht="12">
      <c r="J1366" s="5"/>
    </row>
    <row r="1367" ht="12">
      <c r="J1367" s="5"/>
    </row>
    <row r="1368" ht="12">
      <c r="J1368" s="5"/>
    </row>
    <row r="1369" ht="12">
      <c r="J1369" s="5"/>
    </row>
    <row r="1370" ht="12">
      <c r="J1370" s="5"/>
    </row>
    <row r="1371" ht="12">
      <c r="J1371" s="5"/>
    </row>
    <row r="1372" ht="12">
      <c r="J1372" s="5"/>
    </row>
    <row r="1373" ht="12">
      <c r="J1373" s="5"/>
    </row>
    <row r="1374" ht="12">
      <c r="J1374" s="5"/>
    </row>
    <row r="1375" ht="12">
      <c r="J1375" s="5"/>
    </row>
    <row r="1376" ht="12">
      <c r="J1376" s="5"/>
    </row>
  </sheetData>
  <sheetProtection password="C71E"/>
  <mergeCells count="3">
    <mergeCell ref="A3:I3"/>
    <mergeCell ref="A4:I4"/>
    <mergeCell ref="A2:I2"/>
  </mergeCells>
  <printOptions horizontalCentered="1"/>
  <pageMargins left="0.2362204724409449" right="0.2362204724409449" top="0.8267716535433072" bottom="0.5118110236220472" header="0.2362204724409449" footer="0.2755905511811024"/>
  <pageSetup firstPageNumber="5" useFirstPageNumber="1" horizontalDpi="600" verticalDpi="600" orientation="portrait" paperSize="9" scale="70" r:id="rId1"/>
  <headerFooter alignWithMargins="0">
    <oddHeader>&amp;L&amp;8
&amp;C&amp;"Arial,Pogrubiony"Orbis Spółka Akcyjna&amp;"Arial,Normalny"
Skrócone śródroczne sprawozdanie finansowe - trzeci kwartał 2011 roku
(wszystkie kwoty wyrażone są w tys. zł, o ile nie podano inaczej)</oddHeader>
    <oddFooter>&amp;R&amp;P</oddFooter>
  </headerFooter>
  <ignoredErrors>
    <ignoredError sqref="K81:L81 K64:L65 K45:L46 K32:L32 K75:L77 K42:L42 E88 F84:H85 E84:E85 F88:H8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78"/>
  <sheetViews>
    <sheetView showGridLines="0" view="pageBreakPreview" zoomScale="75" zoomScaleNormal="90" zoomScaleSheetLayoutView="75" zoomScalePageLayoutView="0" workbookViewId="0" topLeftCell="A62">
      <selection activeCell="M20" sqref="M20"/>
    </sheetView>
  </sheetViews>
  <sheetFormatPr defaultColWidth="9.140625" defaultRowHeight="12.75" outlineLevelRow="1"/>
  <cols>
    <col min="1" max="1" width="60.7109375" style="4" customWidth="1"/>
    <col min="2" max="2" width="1.8515625" style="4" customWidth="1"/>
    <col min="3" max="3" width="13.57421875" style="4" customWidth="1"/>
    <col min="4" max="4" width="1.57421875" style="365" customWidth="1"/>
    <col min="5" max="5" width="13.57421875" style="365" customWidth="1"/>
    <col min="6" max="6" width="1.57421875" style="365" customWidth="1"/>
    <col min="7" max="7" width="13.7109375" style="4" customWidth="1"/>
    <col min="8" max="8" width="1.421875" style="4" customWidth="1"/>
    <col min="9" max="9" width="13.7109375" style="4" customWidth="1"/>
    <col min="10" max="10" width="1.57421875" style="4" customWidth="1"/>
    <col min="11" max="11" width="10.140625" style="4" customWidth="1"/>
    <col min="12" max="12" width="10.8515625" style="4" customWidth="1"/>
    <col min="13" max="13" width="10.421875" style="2" bestFit="1" customWidth="1"/>
    <col min="14" max="15" width="10.421875" style="4" bestFit="1" customWidth="1"/>
    <col min="16" max="16384" width="9.140625" style="4" customWidth="1"/>
  </cols>
  <sheetData>
    <row r="1" ht="21.75" customHeight="1"/>
    <row r="2" spans="1:13" s="47" customFormat="1" ht="38.25" customHeight="1">
      <c r="A2" s="339" t="s">
        <v>193</v>
      </c>
      <c r="B2" s="339"/>
      <c r="C2" s="340"/>
      <c r="D2" s="340"/>
      <c r="E2" s="340"/>
      <c r="F2" s="340"/>
      <c r="G2" s="340"/>
      <c r="H2" s="340"/>
      <c r="I2" s="340"/>
      <c r="J2" s="340"/>
      <c r="M2" s="2"/>
    </row>
    <row r="3" spans="1:13" s="47" customFormat="1" ht="45" customHeight="1">
      <c r="A3" s="387" t="s">
        <v>169</v>
      </c>
      <c r="B3" s="322"/>
      <c r="C3" s="322"/>
      <c r="D3" s="322"/>
      <c r="E3" s="322"/>
      <c r="F3" s="322"/>
      <c r="G3" s="322"/>
      <c r="H3" s="322"/>
      <c r="I3" s="322"/>
      <c r="J3" s="322"/>
      <c r="K3" s="45"/>
      <c r="M3" s="2"/>
    </row>
    <row r="4" spans="1:13" s="47" customFormat="1" ht="26.25" customHeight="1">
      <c r="A4" s="405"/>
      <c r="B4" s="405"/>
      <c r="C4" s="385"/>
      <c r="D4" s="385"/>
      <c r="E4" s="385"/>
      <c r="F4" s="385"/>
      <c r="G4" s="385"/>
      <c r="H4" s="385"/>
      <c r="I4" s="385"/>
      <c r="J4" s="385"/>
      <c r="M4" s="2"/>
    </row>
    <row r="5" spans="1:10" ht="67.5" customHeight="1">
      <c r="A5" s="31"/>
      <c r="B5" s="31"/>
      <c r="C5" s="61"/>
      <c r="D5" s="384"/>
      <c r="E5" s="384"/>
      <c r="F5" s="384"/>
      <c r="G5" s="61"/>
      <c r="H5" s="61"/>
      <c r="I5" s="61"/>
      <c r="J5" s="61"/>
    </row>
    <row r="6" spans="1:13" s="61" customFormat="1" ht="34.5" customHeight="1" outlineLevel="1">
      <c r="A6" s="256" t="s">
        <v>63</v>
      </c>
      <c r="B6" s="57"/>
      <c r="C6" s="162" t="s">
        <v>195</v>
      </c>
      <c r="D6" s="382"/>
      <c r="E6" s="162" t="s">
        <v>208</v>
      </c>
      <c r="F6" s="382"/>
      <c r="G6" s="162" t="s">
        <v>194</v>
      </c>
      <c r="H6" s="363"/>
      <c r="I6" s="162" t="s">
        <v>207</v>
      </c>
      <c r="J6" s="363"/>
      <c r="K6" s="57"/>
      <c r="M6" s="2"/>
    </row>
    <row r="7" spans="2:13" s="288" customFormat="1" ht="13.5" customHeight="1" outlineLevel="1">
      <c r="B7" s="404"/>
      <c r="C7" s="380"/>
      <c r="D7" s="381"/>
      <c r="E7" s="380"/>
      <c r="F7" s="381"/>
      <c r="G7" s="380"/>
      <c r="H7" s="403"/>
      <c r="I7" s="380"/>
      <c r="J7" s="403"/>
      <c r="K7" s="315"/>
      <c r="M7" s="2"/>
    </row>
    <row r="8" spans="1:13" s="188" customFormat="1" ht="26.25" customHeight="1" outlineLevel="1">
      <c r="A8" s="239" t="s">
        <v>108</v>
      </c>
      <c r="B8" s="193"/>
      <c r="C8" s="401">
        <v>1959062</v>
      </c>
      <c r="D8" s="402"/>
      <c r="E8" s="401">
        <v>1971051</v>
      </c>
      <c r="F8" s="402"/>
      <c r="G8" s="401">
        <v>2086542</v>
      </c>
      <c r="H8" s="193"/>
      <c r="I8" s="401">
        <v>2101680</v>
      </c>
      <c r="J8" s="193"/>
      <c r="K8" s="376"/>
      <c r="M8" s="192"/>
    </row>
    <row r="9" spans="1:13" s="47" customFormat="1" ht="24.75" customHeight="1" outlineLevel="1">
      <c r="A9" s="39" t="s">
        <v>15</v>
      </c>
      <c r="B9" s="39"/>
      <c r="C9" s="35">
        <v>1814809</v>
      </c>
      <c r="D9" s="309"/>
      <c r="E9" s="35">
        <v>1825916</v>
      </c>
      <c r="F9" s="309"/>
      <c r="G9" s="35">
        <v>1918070</v>
      </c>
      <c r="H9" s="35"/>
      <c r="I9" s="35">
        <v>1927517</v>
      </c>
      <c r="J9" s="35"/>
      <c r="K9" s="45"/>
      <c r="M9" s="192"/>
    </row>
    <row r="10" spans="1:13" s="47" customFormat="1" ht="24.75" customHeight="1" outlineLevel="1">
      <c r="A10" s="39" t="s">
        <v>212</v>
      </c>
      <c r="B10" s="39"/>
      <c r="C10" s="35">
        <v>111624</v>
      </c>
      <c r="D10" s="309"/>
      <c r="E10" s="35">
        <v>112173</v>
      </c>
      <c r="F10" s="309"/>
      <c r="G10" s="35">
        <v>113492</v>
      </c>
      <c r="H10" s="35"/>
      <c r="I10" s="35">
        <v>113612</v>
      </c>
      <c r="J10" s="35"/>
      <c r="K10" s="45"/>
      <c r="M10" s="192"/>
    </row>
    <row r="11" spans="1:13" s="47" customFormat="1" ht="24.75" customHeight="1" outlineLevel="1">
      <c r="A11" s="39" t="s">
        <v>16</v>
      </c>
      <c r="B11" s="39"/>
      <c r="C11" s="52">
        <v>108328</v>
      </c>
      <c r="D11" s="309"/>
      <c r="E11" s="35">
        <v>108328</v>
      </c>
      <c r="F11" s="309"/>
      <c r="G11" s="35">
        <v>108328</v>
      </c>
      <c r="H11" s="35"/>
      <c r="I11" s="35">
        <v>108328</v>
      </c>
      <c r="J11" s="35"/>
      <c r="K11" s="45"/>
      <c r="M11" s="192"/>
    </row>
    <row r="12" spans="1:13" s="47" customFormat="1" ht="28.5" outlineLevel="1">
      <c r="A12" s="39" t="s">
        <v>211</v>
      </c>
      <c r="B12" s="39"/>
      <c r="C12" s="35">
        <v>0</v>
      </c>
      <c r="D12" s="309"/>
      <c r="E12" s="35">
        <v>0</v>
      </c>
      <c r="F12" s="309"/>
      <c r="G12" s="35">
        <v>4967</v>
      </c>
      <c r="H12" s="35"/>
      <c r="I12" s="35">
        <v>8967</v>
      </c>
      <c r="J12" s="35"/>
      <c r="K12" s="45"/>
      <c r="M12" s="192"/>
    </row>
    <row r="13" spans="1:13" s="47" customFormat="1" ht="24.75" customHeight="1" hidden="1" outlineLevel="1">
      <c r="A13" s="39" t="s">
        <v>71</v>
      </c>
      <c r="B13" s="39"/>
      <c r="C13" s="35">
        <v>0</v>
      </c>
      <c r="D13" s="309"/>
      <c r="E13" s="35">
        <v>0</v>
      </c>
      <c r="F13" s="309"/>
      <c r="G13" s="35">
        <v>0</v>
      </c>
      <c r="H13" s="35"/>
      <c r="I13" s="35">
        <v>0</v>
      </c>
      <c r="J13" s="400"/>
      <c r="K13" s="45"/>
      <c r="M13" s="192"/>
    </row>
    <row r="14" spans="1:13" s="47" customFormat="1" ht="24.75" customHeight="1" outlineLevel="1">
      <c r="A14" s="39" t="s">
        <v>72</v>
      </c>
      <c r="B14" s="39"/>
      <c r="C14" s="35">
        <v>422</v>
      </c>
      <c r="D14" s="309"/>
      <c r="E14" s="35">
        <v>449</v>
      </c>
      <c r="F14" s="309"/>
      <c r="G14" s="35">
        <v>420</v>
      </c>
      <c r="H14" s="35"/>
      <c r="I14" s="35">
        <v>496</v>
      </c>
      <c r="J14" s="35"/>
      <c r="K14" s="45"/>
      <c r="M14" s="192"/>
    </row>
    <row r="15" spans="1:13" s="47" customFormat="1" ht="24.75" customHeight="1" outlineLevel="1">
      <c r="A15" s="39" t="s">
        <v>70</v>
      </c>
      <c r="B15" s="39"/>
      <c r="C15" s="35">
        <v>29808</v>
      </c>
      <c r="D15" s="309"/>
      <c r="E15" s="35">
        <v>30115</v>
      </c>
      <c r="F15" s="309"/>
      <c r="G15" s="35">
        <v>47132</v>
      </c>
      <c r="H15" s="35"/>
      <c r="I15" s="35">
        <v>48592</v>
      </c>
      <c r="J15" s="35"/>
      <c r="K15" s="45"/>
      <c r="M15" s="192"/>
    </row>
    <row r="16" spans="1:13" s="47" customFormat="1" ht="25.5" customHeight="1" outlineLevel="1">
      <c r="A16" s="39" t="s">
        <v>17</v>
      </c>
      <c r="B16" s="39"/>
      <c r="C16" s="52">
        <v>2384</v>
      </c>
      <c r="D16" s="309"/>
      <c r="E16" s="35">
        <v>2384</v>
      </c>
      <c r="F16" s="309"/>
      <c r="G16" s="35">
        <v>2451</v>
      </c>
      <c r="H16" s="35"/>
      <c r="I16" s="35">
        <v>2487</v>
      </c>
      <c r="J16" s="35"/>
      <c r="K16" s="45"/>
      <c r="M16" s="192"/>
    </row>
    <row r="17" spans="1:13" s="47" customFormat="1" ht="25.5" customHeight="1" outlineLevel="1">
      <c r="A17" s="39" t="s">
        <v>210</v>
      </c>
      <c r="B17" s="39"/>
      <c r="C17" s="52">
        <v>15</v>
      </c>
      <c r="D17" s="309"/>
      <c r="E17" s="35">
        <v>14</v>
      </c>
      <c r="F17" s="309"/>
      <c r="G17" s="35">
        <v>10</v>
      </c>
      <c r="H17" s="35"/>
      <c r="I17" s="35">
        <v>9</v>
      </c>
      <c r="J17" s="35"/>
      <c r="K17" s="45"/>
      <c r="M17" s="192"/>
    </row>
    <row r="18" spans="2:13" s="47" customFormat="1" ht="20.25" customHeight="1" outlineLevel="1">
      <c r="B18" s="39"/>
      <c r="C18" s="397"/>
      <c r="D18" s="399"/>
      <c r="E18" s="397"/>
      <c r="F18" s="399"/>
      <c r="G18" s="397"/>
      <c r="H18" s="397"/>
      <c r="I18" s="397"/>
      <c r="J18" s="397"/>
      <c r="K18" s="45"/>
      <c r="M18" s="192"/>
    </row>
    <row r="19" spans="1:13" s="188" customFormat="1" ht="25.5" customHeight="1" outlineLevel="1">
      <c r="A19" s="239" t="s">
        <v>147</v>
      </c>
      <c r="B19" s="193"/>
      <c r="C19" s="371">
        <v>220820</v>
      </c>
      <c r="D19" s="372"/>
      <c r="E19" s="371">
        <v>263287</v>
      </c>
      <c r="F19" s="372"/>
      <c r="G19" s="371">
        <v>121238</v>
      </c>
      <c r="H19" s="193"/>
      <c r="I19" s="371">
        <v>198485</v>
      </c>
      <c r="J19" s="193"/>
      <c r="K19" s="376"/>
      <c r="M19" s="192"/>
    </row>
    <row r="20" spans="1:13" s="47" customFormat="1" ht="24.75" customHeight="1" outlineLevel="1">
      <c r="A20" s="39" t="s">
        <v>18</v>
      </c>
      <c r="B20" s="39"/>
      <c r="C20" s="395">
        <v>4206</v>
      </c>
      <c r="D20" s="396"/>
      <c r="E20" s="395">
        <v>4374</v>
      </c>
      <c r="F20" s="396"/>
      <c r="G20" s="395">
        <v>4696</v>
      </c>
      <c r="H20" s="35"/>
      <c r="I20" s="35">
        <v>4742</v>
      </c>
      <c r="J20" s="397"/>
      <c r="K20" s="45"/>
      <c r="M20" s="192"/>
    </row>
    <row r="21" spans="1:13" s="47" customFormat="1" ht="24.75" customHeight="1" outlineLevel="1">
      <c r="A21" s="39" t="s">
        <v>73</v>
      </c>
      <c r="B21" s="39"/>
      <c r="C21" s="398">
        <v>41036</v>
      </c>
      <c r="D21" s="396"/>
      <c r="E21" s="395">
        <v>39558</v>
      </c>
      <c r="F21" s="396"/>
      <c r="G21" s="395">
        <v>29202</v>
      </c>
      <c r="H21" s="35"/>
      <c r="I21" s="35">
        <v>44849</v>
      </c>
      <c r="J21" s="397"/>
      <c r="K21" s="45"/>
      <c r="M21" s="192"/>
    </row>
    <row r="22" spans="1:13" s="47" customFormat="1" ht="24.75" customHeight="1" outlineLevel="1">
      <c r="A22" s="39" t="s">
        <v>102</v>
      </c>
      <c r="B22" s="39"/>
      <c r="C22" s="398">
        <v>30</v>
      </c>
      <c r="D22" s="396"/>
      <c r="E22" s="395">
        <v>0</v>
      </c>
      <c r="F22" s="396"/>
      <c r="G22" s="395">
        <v>3753</v>
      </c>
      <c r="H22" s="35"/>
      <c r="I22" s="35">
        <v>0</v>
      </c>
      <c r="J22" s="397"/>
      <c r="K22" s="45"/>
      <c r="M22" s="192"/>
    </row>
    <row r="23" spans="1:13" s="47" customFormat="1" ht="24.75" customHeight="1" outlineLevel="1">
      <c r="A23" s="39" t="s">
        <v>101</v>
      </c>
      <c r="B23" s="39"/>
      <c r="C23" s="395">
        <v>21967</v>
      </c>
      <c r="D23" s="396"/>
      <c r="E23" s="395">
        <v>36720</v>
      </c>
      <c r="F23" s="396"/>
      <c r="G23" s="395">
        <v>18418</v>
      </c>
      <c r="H23" s="35"/>
      <c r="I23" s="35">
        <v>23156</v>
      </c>
      <c r="J23" s="35"/>
      <c r="K23" s="45"/>
      <c r="M23" s="192"/>
    </row>
    <row r="24" spans="1:13" s="47" customFormat="1" ht="27.75" customHeight="1" hidden="1" outlineLevel="1">
      <c r="A24" s="39" t="s">
        <v>89</v>
      </c>
      <c r="B24" s="39"/>
      <c r="C24" s="395">
        <v>0</v>
      </c>
      <c r="D24" s="396"/>
      <c r="E24" s="395">
        <v>0</v>
      </c>
      <c r="F24" s="396"/>
      <c r="G24" s="395">
        <v>0</v>
      </c>
      <c r="H24" s="35"/>
      <c r="I24" s="35">
        <v>0</v>
      </c>
      <c r="J24" s="35"/>
      <c r="K24" s="45"/>
      <c r="M24" s="192"/>
    </row>
    <row r="25" spans="1:13" s="47" customFormat="1" ht="24.75" customHeight="1" outlineLevel="1">
      <c r="A25" s="39" t="s">
        <v>19</v>
      </c>
      <c r="B25" s="39"/>
      <c r="C25" s="395">
        <v>153581</v>
      </c>
      <c r="D25" s="396"/>
      <c r="E25" s="395">
        <v>182635</v>
      </c>
      <c r="F25" s="396"/>
      <c r="G25" s="395">
        <v>65169</v>
      </c>
      <c r="H25" s="35"/>
      <c r="I25" s="35">
        <v>125738</v>
      </c>
      <c r="J25" s="35"/>
      <c r="K25" s="45"/>
      <c r="M25" s="192"/>
    </row>
    <row r="26" spans="2:13" s="47" customFormat="1" ht="14.25" customHeight="1" outlineLevel="1">
      <c r="B26" s="39"/>
      <c r="C26" s="35"/>
      <c r="D26" s="309"/>
      <c r="E26" s="35"/>
      <c r="F26" s="309"/>
      <c r="G26" s="35"/>
      <c r="H26" s="35"/>
      <c r="I26" s="35"/>
      <c r="J26" s="35"/>
      <c r="K26" s="45"/>
      <c r="M26" s="192"/>
    </row>
    <row r="27" spans="1:13" s="47" customFormat="1" ht="25.5" customHeight="1" outlineLevel="1">
      <c r="A27" s="298" t="s">
        <v>188</v>
      </c>
      <c r="B27" s="39"/>
      <c r="C27" s="394">
        <v>7204</v>
      </c>
      <c r="D27" s="393"/>
      <c r="E27" s="394">
        <v>23935</v>
      </c>
      <c r="F27" s="393"/>
      <c r="G27" s="394">
        <v>9234</v>
      </c>
      <c r="H27" s="37"/>
      <c r="I27" s="299">
        <v>4152</v>
      </c>
      <c r="J27" s="37"/>
      <c r="K27" s="45"/>
      <c r="M27" s="192"/>
    </row>
    <row r="28" spans="1:13" s="47" customFormat="1" ht="12.75" customHeight="1" outlineLevel="1">
      <c r="A28" s="39"/>
      <c r="B28" s="39"/>
      <c r="C28" s="35"/>
      <c r="D28" s="309"/>
      <c r="E28" s="35"/>
      <c r="F28" s="309"/>
      <c r="G28" s="35"/>
      <c r="H28" s="35"/>
      <c r="I28" s="35"/>
      <c r="J28" s="35"/>
      <c r="K28" s="45"/>
      <c r="M28" s="192"/>
    </row>
    <row r="29" spans="1:13" s="143" customFormat="1" ht="26.25" customHeight="1" outlineLevel="1">
      <c r="A29" s="167" t="s">
        <v>109</v>
      </c>
      <c r="B29" s="34"/>
      <c r="C29" s="279">
        <v>2187086</v>
      </c>
      <c r="D29" s="393"/>
      <c r="E29" s="279">
        <v>2258273</v>
      </c>
      <c r="F29" s="393"/>
      <c r="G29" s="279">
        <v>2217014</v>
      </c>
      <c r="H29" s="37"/>
      <c r="I29" s="279">
        <v>2304317</v>
      </c>
      <c r="J29" s="37"/>
      <c r="K29" s="105"/>
      <c r="M29" s="192"/>
    </row>
    <row r="30" spans="1:13" s="143" customFormat="1" ht="21" customHeight="1" outlineLevel="1">
      <c r="A30" s="392"/>
      <c r="B30" s="392"/>
      <c r="C30" s="390"/>
      <c r="D30" s="391"/>
      <c r="E30" s="391"/>
      <c r="F30" s="391"/>
      <c r="G30" s="390"/>
      <c r="H30" s="390"/>
      <c r="I30" s="390"/>
      <c r="J30" s="390"/>
      <c r="K30" s="105"/>
      <c r="M30" s="192"/>
    </row>
    <row r="31" spans="1:13" ht="21.75" customHeight="1" outlineLevel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5"/>
      <c r="M31" s="192"/>
    </row>
    <row r="32" spans="1:13" ht="18" customHeight="1" outlineLevel="1">
      <c r="A32" s="389"/>
      <c r="B32" s="389"/>
      <c r="C32" s="36"/>
      <c r="D32" s="388"/>
      <c r="E32" s="388"/>
      <c r="F32" s="388"/>
      <c r="G32" s="36"/>
      <c r="H32" s="36"/>
      <c r="I32" s="36"/>
      <c r="J32" s="36"/>
      <c r="K32" s="5"/>
      <c r="M32" s="192"/>
    </row>
    <row r="33" spans="1:13" s="47" customFormat="1" ht="38.25" customHeight="1">
      <c r="A33" s="339" t="s">
        <v>209</v>
      </c>
      <c r="B33" s="339"/>
      <c r="C33" s="340"/>
      <c r="D33" s="340"/>
      <c r="E33" s="340"/>
      <c r="F33" s="340"/>
      <c r="G33" s="340"/>
      <c r="H33" s="340"/>
      <c r="I33" s="340"/>
      <c r="J33" s="340"/>
      <c r="M33" s="192"/>
    </row>
    <row r="34" spans="1:13" s="47" customFormat="1" ht="36" customHeight="1">
      <c r="A34" s="387" t="s">
        <v>169</v>
      </c>
      <c r="B34" s="386"/>
      <c r="C34" s="386"/>
      <c r="D34" s="386"/>
      <c r="E34" s="386"/>
      <c r="F34" s="386"/>
      <c r="G34" s="386"/>
      <c r="H34" s="386"/>
      <c r="I34" s="386"/>
      <c r="J34" s="386"/>
      <c r="M34" s="192"/>
    </row>
    <row r="35" spans="1:13" s="47" customFormat="1" ht="20.25" customHeight="1">
      <c r="A35" s="337"/>
      <c r="B35" s="385"/>
      <c r="C35" s="385"/>
      <c r="D35" s="385"/>
      <c r="E35" s="385"/>
      <c r="F35" s="385"/>
      <c r="G35" s="385"/>
      <c r="H35" s="385"/>
      <c r="I35" s="385"/>
      <c r="J35" s="385"/>
      <c r="M35" s="192"/>
    </row>
    <row r="36" spans="1:13" ht="75" customHeight="1">
      <c r="A36" s="31"/>
      <c r="B36" s="61"/>
      <c r="C36" s="61"/>
      <c r="D36" s="384"/>
      <c r="E36" s="384"/>
      <c r="F36" s="384"/>
      <c r="G36" s="61"/>
      <c r="H36" s="61"/>
      <c r="I36" s="61"/>
      <c r="J36" s="61"/>
      <c r="M36" s="192"/>
    </row>
    <row r="37" spans="1:13" ht="34.5" customHeight="1">
      <c r="A37" s="383" t="s">
        <v>64</v>
      </c>
      <c r="B37" s="100"/>
      <c r="C37" s="162" t="s">
        <v>195</v>
      </c>
      <c r="D37" s="382"/>
      <c r="E37" s="162" t="s">
        <v>208</v>
      </c>
      <c r="F37" s="382"/>
      <c r="G37" s="162" t="s">
        <v>194</v>
      </c>
      <c r="H37" s="31"/>
      <c r="I37" s="162" t="s">
        <v>207</v>
      </c>
      <c r="J37" s="363"/>
      <c r="K37" s="5"/>
      <c r="M37" s="192"/>
    </row>
    <row r="38" spans="2:13" s="47" customFormat="1" ht="12" customHeight="1" outlineLevel="1">
      <c r="B38" s="34"/>
      <c r="C38" s="380"/>
      <c r="D38" s="381"/>
      <c r="E38" s="380"/>
      <c r="F38" s="381"/>
      <c r="G38" s="380"/>
      <c r="H38" s="35"/>
      <c r="I38" s="380"/>
      <c r="J38" s="379"/>
      <c r="K38" s="45"/>
      <c r="M38" s="192"/>
    </row>
    <row r="39" spans="1:13" s="188" customFormat="1" ht="25.5" customHeight="1">
      <c r="A39" s="239" t="s">
        <v>110</v>
      </c>
      <c r="B39" s="193"/>
      <c r="C39" s="371">
        <v>1926072</v>
      </c>
      <c r="D39" s="372"/>
      <c r="E39" s="371">
        <v>1843439</v>
      </c>
      <c r="F39" s="372"/>
      <c r="G39" s="371">
        <v>1809848</v>
      </c>
      <c r="H39" s="190"/>
      <c r="I39" s="371">
        <v>1810766</v>
      </c>
      <c r="J39" s="190"/>
      <c r="K39" s="376"/>
      <c r="M39" s="192"/>
    </row>
    <row r="40" spans="1:13" s="188" customFormat="1" ht="33.75" customHeight="1">
      <c r="A40" s="378" t="s">
        <v>206</v>
      </c>
      <c r="B40" s="193"/>
      <c r="C40" s="377">
        <v>1925318</v>
      </c>
      <c r="D40" s="372"/>
      <c r="E40" s="377">
        <v>1842711</v>
      </c>
      <c r="F40" s="372"/>
      <c r="G40" s="377">
        <v>1809120</v>
      </c>
      <c r="H40" s="190"/>
      <c r="I40" s="377">
        <v>1810038</v>
      </c>
      <c r="J40" s="190"/>
      <c r="K40" s="376"/>
      <c r="M40" s="192"/>
    </row>
    <row r="41" spans="1:13" s="47" customFormat="1" ht="24.75" customHeight="1">
      <c r="A41" s="39" t="s">
        <v>20</v>
      </c>
      <c r="B41" s="39"/>
      <c r="C41" s="103">
        <v>517754</v>
      </c>
      <c r="D41" s="370"/>
      <c r="E41" s="103">
        <v>517754</v>
      </c>
      <c r="F41" s="370"/>
      <c r="G41" s="103">
        <v>517754</v>
      </c>
      <c r="H41" s="103"/>
      <c r="I41" s="103">
        <v>517754</v>
      </c>
      <c r="J41" s="103"/>
      <c r="K41" s="45"/>
      <c r="M41" s="192"/>
    </row>
    <row r="42" spans="1:13" s="47" customFormat="1" ht="24.75" customHeight="1">
      <c r="A42" s="39" t="s">
        <v>74</v>
      </c>
      <c r="B42" s="39"/>
      <c r="C42" s="103">
        <v>133333</v>
      </c>
      <c r="D42" s="370"/>
      <c r="E42" s="103">
        <v>133333</v>
      </c>
      <c r="F42" s="370"/>
      <c r="G42" s="103">
        <v>133333</v>
      </c>
      <c r="H42" s="103"/>
      <c r="I42" s="103">
        <v>133333</v>
      </c>
      <c r="J42" s="103"/>
      <c r="K42" s="45"/>
      <c r="M42" s="192"/>
    </row>
    <row r="43" spans="1:13" s="47" customFormat="1" ht="24.75" customHeight="1">
      <c r="A43" s="39" t="s">
        <v>140</v>
      </c>
      <c r="B43" s="39"/>
      <c r="C43" s="103">
        <v>1274050</v>
      </c>
      <c r="D43" s="370"/>
      <c r="E43" s="103">
        <v>1191728</v>
      </c>
      <c r="F43" s="370"/>
      <c r="G43" s="103">
        <v>1158150</v>
      </c>
      <c r="H43" s="103"/>
      <c r="I43" s="110">
        <v>1159057</v>
      </c>
      <c r="J43" s="103"/>
      <c r="K43" s="45"/>
      <c r="M43" s="192"/>
    </row>
    <row r="44" spans="1:13" s="47" customFormat="1" ht="24.75" customHeight="1">
      <c r="A44" s="39" t="s">
        <v>205</v>
      </c>
      <c r="B44" s="39"/>
      <c r="C44" s="110">
        <v>181</v>
      </c>
      <c r="D44" s="370"/>
      <c r="E44" s="103">
        <v>-104</v>
      </c>
      <c r="F44" s="370"/>
      <c r="G44" s="103">
        <v>-117</v>
      </c>
      <c r="H44" s="103"/>
      <c r="I44" s="103">
        <v>-106</v>
      </c>
      <c r="J44" s="103"/>
      <c r="K44" s="45"/>
      <c r="M44" s="192"/>
    </row>
    <row r="45" spans="1:13" s="271" customFormat="1" ht="24.75" customHeight="1" hidden="1">
      <c r="A45" s="47" t="s">
        <v>204</v>
      </c>
      <c r="B45" s="47"/>
      <c r="C45" s="103">
        <v>0</v>
      </c>
      <c r="D45" s="370"/>
      <c r="E45" s="103">
        <v>0</v>
      </c>
      <c r="F45" s="370"/>
      <c r="G45" s="103">
        <v>0</v>
      </c>
      <c r="H45" s="47"/>
      <c r="I45" s="47">
        <v>0</v>
      </c>
      <c r="J45" s="375"/>
      <c r="K45" s="255"/>
      <c r="M45" s="192"/>
    </row>
    <row r="46" spans="1:13" s="47" customFormat="1" ht="25.5" customHeight="1">
      <c r="A46" s="171" t="s">
        <v>203</v>
      </c>
      <c r="B46" s="39"/>
      <c r="C46" s="104">
        <v>754</v>
      </c>
      <c r="D46" s="369"/>
      <c r="E46" s="104">
        <v>728</v>
      </c>
      <c r="F46" s="369"/>
      <c r="G46" s="104">
        <v>728</v>
      </c>
      <c r="H46" s="374"/>
      <c r="I46" s="104">
        <v>728</v>
      </c>
      <c r="J46" s="374"/>
      <c r="K46" s="45"/>
      <c r="M46" s="192"/>
    </row>
    <row r="47" spans="1:13" s="191" customFormat="1" ht="26.25" customHeight="1">
      <c r="A47" s="239" t="s">
        <v>81</v>
      </c>
      <c r="B47" s="193"/>
      <c r="C47" s="371">
        <v>54487</v>
      </c>
      <c r="D47" s="372"/>
      <c r="E47" s="371">
        <v>60009</v>
      </c>
      <c r="F47" s="372"/>
      <c r="G47" s="371">
        <v>192451</v>
      </c>
      <c r="H47" s="190"/>
      <c r="I47" s="371">
        <v>260748</v>
      </c>
      <c r="J47" s="190"/>
      <c r="K47" s="360"/>
      <c r="M47" s="192"/>
    </row>
    <row r="48" spans="1:13" s="47" customFormat="1" ht="24.75" customHeight="1">
      <c r="A48" s="39" t="s">
        <v>21</v>
      </c>
      <c r="B48" s="39"/>
      <c r="C48" s="103">
        <v>0</v>
      </c>
      <c r="D48" s="370"/>
      <c r="E48" s="103">
        <v>0</v>
      </c>
      <c r="F48" s="370"/>
      <c r="G48" s="103">
        <v>118348</v>
      </c>
      <c r="H48" s="103"/>
      <c r="I48" s="103">
        <v>187856</v>
      </c>
      <c r="J48" s="103"/>
      <c r="K48" s="45"/>
      <c r="M48" s="192"/>
    </row>
    <row r="49" spans="1:13" s="47" customFormat="1" ht="24.75" customHeight="1">
      <c r="A49" s="39" t="s">
        <v>22</v>
      </c>
      <c r="B49" s="39"/>
      <c r="C49" s="110">
        <v>24666</v>
      </c>
      <c r="D49" s="370"/>
      <c r="E49" s="103">
        <v>29848</v>
      </c>
      <c r="F49" s="370"/>
      <c r="G49" s="103">
        <v>41241</v>
      </c>
      <c r="H49" s="103"/>
      <c r="I49" s="110">
        <v>38895</v>
      </c>
      <c r="J49" s="103"/>
      <c r="K49" s="45"/>
      <c r="L49" s="373"/>
      <c r="M49" s="4"/>
    </row>
    <row r="50" spans="1:13" s="47" customFormat="1" ht="24.75" customHeight="1">
      <c r="A50" s="39" t="s">
        <v>77</v>
      </c>
      <c r="B50" s="39"/>
      <c r="C50" s="103">
        <v>11201</v>
      </c>
      <c r="D50" s="370"/>
      <c r="E50" s="103">
        <v>11541</v>
      </c>
      <c r="F50" s="370"/>
      <c r="G50" s="103">
        <v>12474</v>
      </c>
      <c r="H50" s="103"/>
      <c r="I50" s="103">
        <v>13092</v>
      </c>
      <c r="J50" s="103"/>
      <c r="K50" s="45"/>
      <c r="M50" s="192"/>
    </row>
    <row r="51" spans="1:13" s="47" customFormat="1" ht="24.75" customHeight="1">
      <c r="A51" s="39" t="s">
        <v>23</v>
      </c>
      <c r="B51" s="39"/>
      <c r="C51" s="103">
        <v>18620</v>
      </c>
      <c r="D51" s="370"/>
      <c r="E51" s="103">
        <v>18620</v>
      </c>
      <c r="F51" s="370"/>
      <c r="G51" s="103">
        <v>20388</v>
      </c>
      <c r="H51" s="103"/>
      <c r="I51" s="103">
        <v>20905</v>
      </c>
      <c r="J51" s="103"/>
      <c r="K51" s="45"/>
      <c r="M51" s="192"/>
    </row>
    <row r="52" spans="1:13" s="47" customFormat="1" ht="24.75" customHeight="1" hidden="1">
      <c r="A52" s="39" t="s">
        <v>24</v>
      </c>
      <c r="B52" s="39"/>
      <c r="C52" s="103">
        <v>0</v>
      </c>
      <c r="D52" s="370"/>
      <c r="E52" s="103">
        <v>0</v>
      </c>
      <c r="F52" s="370"/>
      <c r="G52" s="103">
        <v>0</v>
      </c>
      <c r="H52" s="103"/>
      <c r="I52" s="103">
        <v>0</v>
      </c>
      <c r="J52" s="103"/>
      <c r="K52" s="45"/>
      <c r="M52" s="192"/>
    </row>
    <row r="53" spans="1:13" s="191" customFormat="1" ht="25.5" customHeight="1">
      <c r="A53" s="239" t="s">
        <v>82</v>
      </c>
      <c r="B53" s="193"/>
      <c r="C53" s="371">
        <v>206527</v>
      </c>
      <c r="D53" s="372"/>
      <c r="E53" s="371">
        <v>354825</v>
      </c>
      <c r="F53" s="372"/>
      <c r="G53" s="371">
        <v>214715</v>
      </c>
      <c r="H53" s="190"/>
      <c r="I53" s="371">
        <v>232803</v>
      </c>
      <c r="J53" s="190"/>
      <c r="K53" s="360"/>
      <c r="M53" s="192"/>
    </row>
    <row r="54" spans="1:13" s="47" customFormat="1" ht="25.5" customHeight="1">
      <c r="A54" s="39" t="s">
        <v>202</v>
      </c>
      <c r="B54" s="39"/>
      <c r="C54" s="103">
        <v>44991</v>
      </c>
      <c r="D54" s="370"/>
      <c r="E54" s="103">
        <v>238135</v>
      </c>
      <c r="F54" s="370"/>
      <c r="G54" s="103">
        <v>116199</v>
      </c>
      <c r="H54" s="103"/>
      <c r="I54" s="103">
        <v>136842</v>
      </c>
      <c r="J54" s="103"/>
      <c r="K54" s="45"/>
      <c r="M54" s="192"/>
    </row>
    <row r="55" spans="1:13" s="47" customFormat="1" ht="25.5" customHeight="1">
      <c r="A55" s="39" t="s">
        <v>75</v>
      </c>
      <c r="B55" s="39"/>
      <c r="C55" s="103">
        <v>34024</v>
      </c>
      <c r="D55" s="370"/>
      <c r="E55" s="103">
        <v>37129</v>
      </c>
      <c r="F55" s="370"/>
      <c r="G55" s="103">
        <v>44510</v>
      </c>
      <c r="H55" s="103"/>
      <c r="I55" s="103">
        <v>27813</v>
      </c>
      <c r="J55" s="103"/>
      <c r="K55" s="45"/>
      <c r="M55" s="192"/>
    </row>
    <row r="56" spans="1:13" s="47" customFormat="1" ht="25.5" customHeight="1">
      <c r="A56" s="39" t="s">
        <v>76</v>
      </c>
      <c r="B56" s="39"/>
      <c r="C56" s="103">
        <v>20986</v>
      </c>
      <c r="D56" s="370"/>
      <c r="E56" s="103">
        <v>4309</v>
      </c>
      <c r="F56" s="370"/>
      <c r="G56" s="103">
        <v>1091</v>
      </c>
      <c r="H56" s="103"/>
      <c r="I56" s="103">
        <v>4678</v>
      </c>
      <c r="J56" s="103"/>
      <c r="K56" s="45"/>
      <c r="M56" s="192"/>
    </row>
    <row r="57" spans="1:13" s="47" customFormat="1" ht="25.5" customHeight="1">
      <c r="A57" s="39" t="s">
        <v>125</v>
      </c>
      <c r="B57" s="39"/>
      <c r="C57" s="110">
        <v>92623</v>
      </c>
      <c r="D57" s="370"/>
      <c r="E57" s="103">
        <v>66650</v>
      </c>
      <c r="F57" s="370"/>
      <c r="G57" s="103">
        <v>43980</v>
      </c>
      <c r="H57" s="103"/>
      <c r="I57" s="103">
        <v>56992</v>
      </c>
      <c r="J57" s="103"/>
      <c r="K57" s="45"/>
      <c r="M57" s="192"/>
    </row>
    <row r="58" spans="1:13" s="47" customFormat="1" ht="25.5" customHeight="1">
      <c r="A58" s="39" t="s">
        <v>23</v>
      </c>
      <c r="B58" s="39"/>
      <c r="C58" s="103">
        <v>3778</v>
      </c>
      <c r="D58" s="370"/>
      <c r="E58" s="103">
        <v>3930</v>
      </c>
      <c r="F58" s="370"/>
      <c r="G58" s="103">
        <v>4595</v>
      </c>
      <c r="H58" s="103"/>
      <c r="I58" s="103">
        <v>4722</v>
      </c>
      <c r="J58" s="103"/>
      <c r="K58" s="45"/>
      <c r="M58" s="192"/>
    </row>
    <row r="59" spans="1:13" s="47" customFormat="1" ht="25.5" customHeight="1">
      <c r="A59" s="39" t="s">
        <v>24</v>
      </c>
      <c r="B59" s="39"/>
      <c r="C59" s="110">
        <v>10125</v>
      </c>
      <c r="D59" s="370"/>
      <c r="E59" s="103">
        <v>4672</v>
      </c>
      <c r="F59" s="370"/>
      <c r="G59" s="103">
        <v>4340</v>
      </c>
      <c r="H59" s="103"/>
      <c r="I59" s="103">
        <v>1756</v>
      </c>
      <c r="J59" s="103"/>
      <c r="K59" s="45"/>
      <c r="M59" s="192"/>
    </row>
    <row r="60" spans="1:13" s="47" customFormat="1" ht="36" customHeight="1" hidden="1">
      <c r="A60" s="171" t="s">
        <v>201</v>
      </c>
      <c r="B60" s="45"/>
      <c r="C60" s="104">
        <v>0</v>
      </c>
      <c r="D60" s="369"/>
      <c r="E60" s="104">
        <v>0</v>
      </c>
      <c r="F60" s="369"/>
      <c r="G60" s="104">
        <v>0</v>
      </c>
      <c r="H60" s="104"/>
      <c r="I60" s="104">
        <v>0</v>
      </c>
      <c r="J60" s="103"/>
      <c r="K60" s="45"/>
      <c r="M60" s="192"/>
    </row>
    <row r="61" spans="1:13" s="105" customFormat="1" ht="25.5" customHeight="1">
      <c r="A61" s="167" t="s">
        <v>111</v>
      </c>
      <c r="B61" s="34"/>
      <c r="C61" s="175">
        <v>2187086</v>
      </c>
      <c r="D61" s="369"/>
      <c r="E61" s="175">
        <v>2258273</v>
      </c>
      <c r="F61" s="369"/>
      <c r="G61" s="175">
        <v>2217014</v>
      </c>
      <c r="H61" s="104"/>
      <c r="I61" s="175">
        <v>2304317</v>
      </c>
      <c r="J61" s="104"/>
      <c r="M61" s="192"/>
    </row>
    <row r="62" spans="4:13" s="45" customFormat="1" ht="14.25">
      <c r="D62" s="368"/>
      <c r="E62" s="368"/>
      <c r="F62" s="368"/>
      <c r="M62" s="192"/>
    </row>
    <row r="63" spans="4:13" s="47" customFormat="1" ht="14.25">
      <c r="D63" s="366"/>
      <c r="E63" s="366"/>
      <c r="F63" s="366"/>
      <c r="M63" s="192"/>
    </row>
    <row r="64" spans="1:13" s="47" customFormat="1" ht="29.25" customHeight="1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M64" s="192"/>
    </row>
    <row r="65" spans="4:13" s="47" customFormat="1" ht="14.25">
      <c r="D65" s="366"/>
      <c r="E65" s="366"/>
      <c r="F65" s="366"/>
      <c r="M65" s="192"/>
    </row>
    <row r="66" s="47" customFormat="1" ht="14.25">
      <c r="M66" s="192"/>
    </row>
    <row r="67" spans="4:13" s="47" customFormat="1" ht="14.25">
      <c r="D67" s="366"/>
      <c r="E67" s="366"/>
      <c r="F67" s="366"/>
      <c r="M67" s="192"/>
    </row>
    <row r="68" spans="4:13" s="47" customFormat="1" ht="14.25">
      <c r="D68" s="366"/>
      <c r="E68" s="366"/>
      <c r="F68" s="366"/>
      <c r="M68" s="2"/>
    </row>
    <row r="69" spans="4:13" s="47" customFormat="1" ht="14.25">
      <c r="D69" s="366"/>
      <c r="E69" s="366"/>
      <c r="F69" s="366"/>
      <c r="M69" s="2"/>
    </row>
    <row r="70" spans="4:13" s="47" customFormat="1" ht="14.25">
      <c r="D70" s="366"/>
      <c r="E70" s="366"/>
      <c r="F70" s="366"/>
      <c r="M70" s="2"/>
    </row>
    <row r="71" spans="4:13" s="47" customFormat="1" ht="14.25">
      <c r="D71" s="366"/>
      <c r="E71" s="366"/>
      <c r="F71" s="366"/>
      <c r="M71" s="2"/>
    </row>
    <row r="72" spans="4:13" s="47" customFormat="1" ht="14.25">
      <c r="D72" s="366"/>
      <c r="E72" s="366"/>
      <c r="F72" s="366"/>
      <c r="M72" s="2"/>
    </row>
    <row r="73" spans="4:13" s="47" customFormat="1" ht="14.25">
      <c r="D73" s="366"/>
      <c r="E73" s="366"/>
      <c r="F73" s="366"/>
      <c r="M73" s="2"/>
    </row>
    <row r="74" spans="4:13" s="47" customFormat="1" ht="14.25">
      <c r="D74" s="366"/>
      <c r="E74" s="366"/>
      <c r="F74" s="366"/>
      <c r="M74" s="2"/>
    </row>
    <row r="75" spans="4:13" s="47" customFormat="1" ht="14.25">
      <c r="D75" s="366"/>
      <c r="E75" s="366"/>
      <c r="F75" s="366"/>
      <c r="M75" s="2"/>
    </row>
    <row r="76" spans="4:13" s="47" customFormat="1" ht="14.25">
      <c r="D76" s="366"/>
      <c r="E76" s="366"/>
      <c r="F76" s="366"/>
      <c r="M76" s="2"/>
    </row>
    <row r="77" spans="4:13" s="47" customFormat="1" ht="14.25">
      <c r="D77" s="366"/>
      <c r="E77" s="366"/>
      <c r="F77" s="366"/>
      <c r="M77" s="2"/>
    </row>
    <row r="78" spans="4:13" s="47" customFormat="1" ht="14.25">
      <c r="D78" s="366"/>
      <c r="E78" s="366"/>
      <c r="F78" s="366"/>
      <c r="M78" s="2"/>
    </row>
  </sheetData>
  <sheetProtection/>
  <mergeCells count="8">
    <mergeCell ref="A64:J64"/>
    <mergeCell ref="A2:J2"/>
    <mergeCell ref="A4:J4"/>
    <mergeCell ref="A35:J35"/>
    <mergeCell ref="A34:J34"/>
    <mergeCell ref="A3:J3"/>
    <mergeCell ref="A33:J33"/>
    <mergeCell ref="A31:J31"/>
  </mergeCells>
  <printOptions horizontalCentered="1"/>
  <pageMargins left="0.2362204724409449" right="0.2362204724409449" top="0.6299212598425197" bottom="0.5118110236220472" header="0.2362204724409449" footer="0.2755905511811024"/>
  <pageSetup firstPageNumber="1" useFirstPageNumber="1" horizontalDpi="600" verticalDpi="600" orientation="portrait" paperSize="9" scale="70" r:id="rId1"/>
  <headerFooter alignWithMargins="0">
    <oddHeader>&amp;L&amp;8
&amp;C&amp;"Arial,Pogrubiony"Grupa Kapitałowa Orbis&amp;"Arial,Normalny"
&amp;"Arial,Pogrubiony"Skrócone śródroczne skonsolidowane sprawozdanie finansowe - trzeci kwartał 2011 roku&amp;"Arial,Normalny"
(wszystkie kwoty wyrażone są w tys. zł, o ile nie podano inaczej)</oddHeader>
    <oddFooter>&amp;R&amp;"Arial,Normalny"&amp;P</oddFooter>
  </headerFooter>
  <rowBreaks count="1" manualBreakCount="1">
    <brk id="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35"/>
  <sheetViews>
    <sheetView showGridLines="0" view="pageBreakPreview" zoomScale="75" zoomScaleNormal="90" zoomScaleSheetLayoutView="75" zoomScalePageLayoutView="0" workbookViewId="0" topLeftCell="A66">
      <selection activeCell="M20" sqref="M20"/>
    </sheetView>
  </sheetViews>
  <sheetFormatPr defaultColWidth="9.140625" defaultRowHeight="12.75" outlineLevelRow="1"/>
  <cols>
    <col min="1" max="1" width="60.8515625" style="121" customWidth="1"/>
    <col min="2" max="2" width="2.00390625" style="121" customWidth="1"/>
    <col min="3" max="3" width="13.7109375" style="121" customWidth="1"/>
    <col min="4" max="4" width="1.421875" style="121" customWidth="1"/>
    <col min="5" max="5" width="14.421875" style="120" customWidth="1"/>
    <col min="6" max="6" width="1.57421875" style="111" customWidth="1"/>
    <col min="7" max="7" width="13.7109375" style="111" customWidth="1"/>
    <col min="8" max="8" width="1.57421875" style="111" customWidth="1"/>
    <col min="9" max="9" width="14.8515625" style="120" customWidth="1"/>
    <col min="10" max="10" width="10.8515625" style="129" customWidth="1"/>
    <col min="11" max="11" width="12.57421875" style="129" hidden="1" customWidth="1"/>
    <col min="12" max="12" width="3.00390625" style="111" hidden="1" customWidth="1"/>
    <col min="13" max="13" width="13.28125" style="111" hidden="1" customWidth="1"/>
    <col min="14" max="16384" width="9.140625" style="111" customWidth="1"/>
  </cols>
  <sheetData>
    <row r="1" spans="1:11" s="4" customFormat="1" ht="20.25" customHeight="1">
      <c r="A1" s="8"/>
      <c r="B1" s="8"/>
      <c r="C1" s="8"/>
      <c r="D1" s="8"/>
      <c r="E1" s="5"/>
      <c r="I1" s="10"/>
      <c r="J1" s="122"/>
      <c r="K1" s="61"/>
    </row>
    <row r="2" spans="1:11" s="4" customFormat="1" ht="45" customHeight="1">
      <c r="A2" s="339" t="s">
        <v>241</v>
      </c>
      <c r="B2" s="339"/>
      <c r="C2" s="339"/>
      <c r="D2" s="339"/>
      <c r="E2" s="340"/>
      <c r="F2" s="340"/>
      <c r="G2" s="340"/>
      <c r="H2" s="340"/>
      <c r="I2" s="340"/>
      <c r="J2" s="61"/>
      <c r="K2" s="61"/>
    </row>
    <row r="3" spans="1:11" s="4" customFormat="1" ht="30.75" customHeight="1">
      <c r="A3" s="387" t="s">
        <v>174</v>
      </c>
      <c r="B3" s="386"/>
      <c r="C3" s="386"/>
      <c r="D3" s="386"/>
      <c r="E3" s="386"/>
      <c r="F3" s="386"/>
      <c r="G3" s="386"/>
      <c r="H3" s="386"/>
      <c r="I3" s="386"/>
      <c r="J3" s="61"/>
      <c r="K3" s="61"/>
    </row>
    <row r="4" spans="1:11" s="4" customFormat="1" ht="9" customHeight="1">
      <c r="A4" s="337"/>
      <c r="B4" s="338"/>
      <c r="C4" s="338"/>
      <c r="D4" s="338"/>
      <c r="E4" s="338"/>
      <c r="F4" s="338"/>
      <c r="G4" s="338"/>
      <c r="H4" s="338"/>
      <c r="I4" s="338"/>
      <c r="J4" s="61"/>
      <c r="K4" s="61"/>
    </row>
    <row r="5" spans="1:11" s="4" customFormat="1" ht="10.5" customHeight="1">
      <c r="A5" s="31"/>
      <c r="B5" s="31"/>
      <c r="C5" s="31"/>
      <c r="D5" s="31"/>
      <c r="E5" s="57"/>
      <c r="F5" s="57"/>
      <c r="G5" s="57"/>
      <c r="H5" s="57"/>
      <c r="I5" s="57"/>
      <c r="J5" s="61"/>
      <c r="K5" s="61"/>
    </row>
    <row r="6" spans="1:13" s="4" customFormat="1" ht="39" customHeight="1">
      <c r="A6" s="5"/>
      <c r="B6" s="5"/>
      <c r="C6" s="162" t="s">
        <v>227</v>
      </c>
      <c r="D6" s="5"/>
      <c r="E6" s="162" t="s">
        <v>186</v>
      </c>
      <c r="F6" s="31"/>
      <c r="G6" s="162" t="s">
        <v>226</v>
      </c>
      <c r="H6" s="5"/>
      <c r="I6" s="162" t="s">
        <v>187</v>
      </c>
      <c r="J6" s="31"/>
      <c r="K6" s="162" t="s">
        <v>240</v>
      </c>
      <c r="M6" s="162" t="s">
        <v>239</v>
      </c>
    </row>
    <row r="7" spans="1:13" s="4" customFormat="1" ht="13.5" customHeight="1">
      <c r="A7" s="5"/>
      <c r="B7" s="5"/>
      <c r="C7" s="33"/>
      <c r="D7" s="5"/>
      <c r="E7" s="33"/>
      <c r="F7" s="33"/>
      <c r="G7" s="33"/>
      <c r="H7" s="33"/>
      <c r="I7" s="33"/>
      <c r="J7" s="31"/>
      <c r="K7" s="33"/>
      <c r="M7" s="33"/>
    </row>
    <row r="8" spans="1:13" s="4" customFormat="1" ht="13.5" customHeight="1">
      <c r="A8" s="5"/>
      <c r="B8" s="5"/>
      <c r="C8" s="36"/>
      <c r="D8" s="5"/>
      <c r="E8" s="36"/>
      <c r="F8" s="102"/>
      <c r="G8" s="102"/>
      <c r="H8" s="102"/>
      <c r="I8" s="102"/>
      <c r="J8" s="31"/>
      <c r="K8" s="36"/>
      <c r="M8" s="102"/>
    </row>
    <row r="9" spans="1:13" s="4" customFormat="1" ht="24.75" customHeight="1">
      <c r="A9" s="45" t="s">
        <v>67</v>
      </c>
      <c r="B9" s="45"/>
      <c r="C9" s="35">
        <v>223170</v>
      </c>
      <c r="D9" s="45"/>
      <c r="E9" s="35">
        <v>617246</v>
      </c>
      <c r="F9" s="103"/>
      <c r="G9" s="35">
        <v>222917</v>
      </c>
      <c r="H9" s="103"/>
      <c r="I9" s="35">
        <v>619108</v>
      </c>
      <c r="J9" s="31"/>
      <c r="K9" s="35">
        <v>394076</v>
      </c>
      <c r="M9" s="35">
        <v>396191</v>
      </c>
    </row>
    <row r="10" spans="1:13" s="4" customFormat="1" ht="30.75" customHeight="1">
      <c r="A10" s="39" t="s">
        <v>238</v>
      </c>
      <c r="B10" s="39"/>
      <c r="C10" s="35">
        <v>1300</v>
      </c>
      <c r="D10" s="39"/>
      <c r="E10" s="35">
        <v>3763</v>
      </c>
      <c r="F10" s="103"/>
      <c r="G10" s="35">
        <v>1751</v>
      </c>
      <c r="H10" s="103"/>
      <c r="I10" s="35">
        <v>4917</v>
      </c>
      <c r="J10" s="124"/>
      <c r="K10" s="35">
        <v>2463</v>
      </c>
      <c r="M10" s="35">
        <v>3166</v>
      </c>
    </row>
    <row r="11" spans="1:13" s="4" customFormat="1" ht="24.75" customHeight="1">
      <c r="A11" s="39" t="s">
        <v>124</v>
      </c>
      <c r="B11" s="39"/>
      <c r="C11" s="35">
        <v>-157736</v>
      </c>
      <c r="D11" s="39"/>
      <c r="E11" s="35">
        <v>-466971</v>
      </c>
      <c r="F11" s="103"/>
      <c r="G11" s="35">
        <v>-160148</v>
      </c>
      <c r="H11" s="103"/>
      <c r="I11" s="52">
        <v>-477753</v>
      </c>
      <c r="J11" s="124"/>
      <c r="K11" s="35">
        <f>-308384-851</f>
        <v>-309235</v>
      </c>
      <c r="M11" s="52">
        <f>-309209-2176-6074-146</f>
        <v>-317605</v>
      </c>
    </row>
    <row r="12" spans="1:13" s="2" customFormat="1" ht="27" customHeight="1">
      <c r="A12" s="163" t="s">
        <v>144</v>
      </c>
      <c r="B12" s="34"/>
      <c r="C12" s="172">
        <v>66734</v>
      </c>
      <c r="D12" s="34"/>
      <c r="E12" s="172">
        <v>154038</v>
      </c>
      <c r="F12" s="104"/>
      <c r="G12" s="425">
        <v>64520</v>
      </c>
      <c r="H12" s="104"/>
      <c r="I12" s="425">
        <v>146272</v>
      </c>
      <c r="J12" s="126"/>
      <c r="K12" s="172">
        <f>K9+K10+K11</f>
        <v>87304</v>
      </c>
      <c r="M12" s="425">
        <f>M9+M10+M11</f>
        <v>81752</v>
      </c>
    </row>
    <row r="13" spans="1:13" s="2" customFormat="1" ht="10.5" customHeight="1">
      <c r="A13" s="34"/>
      <c r="B13" s="34"/>
      <c r="C13" s="37"/>
      <c r="D13" s="34"/>
      <c r="E13" s="37"/>
      <c r="F13" s="104"/>
      <c r="G13" s="424"/>
      <c r="H13" s="104"/>
      <c r="I13" s="424"/>
      <c r="J13" s="126"/>
      <c r="K13" s="37"/>
      <c r="M13" s="424"/>
    </row>
    <row r="14" spans="1:13" s="4" customFormat="1" ht="24.75" customHeight="1">
      <c r="A14" s="39" t="s">
        <v>26</v>
      </c>
      <c r="B14" s="39"/>
      <c r="C14" s="35">
        <v>75952</v>
      </c>
      <c r="D14" s="39"/>
      <c r="E14" s="52">
        <v>107839</v>
      </c>
      <c r="F14" s="103"/>
      <c r="G14" s="35">
        <v>1389</v>
      </c>
      <c r="H14" s="103"/>
      <c r="I14" s="52">
        <v>7504</v>
      </c>
      <c r="J14" s="124"/>
      <c r="K14" s="52">
        <v>31887</v>
      </c>
      <c r="M14" s="52">
        <v>6115</v>
      </c>
    </row>
    <row r="15" spans="1:13" s="4" customFormat="1" ht="24.75" customHeight="1">
      <c r="A15" s="39" t="s">
        <v>88</v>
      </c>
      <c r="B15" s="39"/>
      <c r="C15" s="35">
        <v>-6435</v>
      </c>
      <c r="D15" s="39"/>
      <c r="E15" s="35">
        <v>-19648</v>
      </c>
      <c r="F15" s="103"/>
      <c r="G15" s="35">
        <v>-7524</v>
      </c>
      <c r="H15" s="103"/>
      <c r="I15" s="52">
        <v>-21500</v>
      </c>
      <c r="J15" s="124"/>
      <c r="K15" s="35">
        <f>-14064+851</f>
        <v>-13213</v>
      </c>
      <c r="M15" s="52">
        <f>-20541+2176+6074-1685</f>
        <v>-13976</v>
      </c>
    </row>
    <row r="16" spans="1:13" s="4" customFormat="1" ht="24.75" customHeight="1">
      <c r="A16" s="39" t="s">
        <v>25</v>
      </c>
      <c r="B16" s="39"/>
      <c r="C16" s="35">
        <v>-24871</v>
      </c>
      <c r="D16" s="39"/>
      <c r="E16" s="35">
        <v>-70372</v>
      </c>
      <c r="F16" s="35"/>
      <c r="G16" s="35">
        <v>-25700</v>
      </c>
      <c r="H16" s="35"/>
      <c r="I16" s="52">
        <v>-74126</v>
      </c>
      <c r="J16" s="56"/>
      <c r="K16" s="35">
        <v>-45501</v>
      </c>
      <c r="M16" s="52">
        <f>-50257+1685+146</f>
        <v>-48426</v>
      </c>
    </row>
    <row r="17" spans="1:13" s="4" customFormat="1" ht="24.75" customHeight="1">
      <c r="A17" s="39" t="s">
        <v>27</v>
      </c>
      <c r="B17" s="39"/>
      <c r="C17" s="35">
        <v>-9481</v>
      </c>
      <c r="D17" s="39"/>
      <c r="E17" s="35">
        <v>-19222</v>
      </c>
      <c r="F17" s="35"/>
      <c r="G17" s="35">
        <v>-2579</v>
      </c>
      <c r="H17" s="35"/>
      <c r="I17" s="52">
        <v>-13845</v>
      </c>
      <c r="J17" s="56"/>
      <c r="K17" s="35">
        <v>-9741</v>
      </c>
      <c r="M17" s="35">
        <v>-11266</v>
      </c>
    </row>
    <row r="18" spans="1:13" s="4" customFormat="1" ht="24.75" customHeight="1">
      <c r="A18" s="39" t="s">
        <v>237</v>
      </c>
      <c r="B18" s="39"/>
      <c r="C18" s="35">
        <v>0</v>
      </c>
      <c r="D18" s="39"/>
      <c r="E18" s="52">
        <v>0</v>
      </c>
      <c r="F18" s="35"/>
      <c r="G18" s="35">
        <v>-7901</v>
      </c>
      <c r="H18" s="35"/>
      <c r="I18" s="35">
        <v>-7901</v>
      </c>
      <c r="J18" s="56"/>
      <c r="K18" s="35">
        <v>0</v>
      </c>
      <c r="M18" s="35">
        <v>0</v>
      </c>
    </row>
    <row r="19" spans="1:13" s="128" customFormat="1" ht="27" customHeight="1">
      <c r="A19" s="163" t="s">
        <v>153</v>
      </c>
      <c r="B19" s="34"/>
      <c r="C19" s="172">
        <v>101899</v>
      </c>
      <c r="D19" s="34"/>
      <c r="E19" s="172">
        <v>152635</v>
      </c>
      <c r="F19" s="35"/>
      <c r="G19" s="172">
        <v>22205</v>
      </c>
      <c r="H19" s="35"/>
      <c r="I19" s="172">
        <v>36404</v>
      </c>
      <c r="J19" s="127"/>
      <c r="K19" s="172">
        <f>K12+K14+K15+K16+K17+K18</f>
        <v>50736</v>
      </c>
      <c r="M19" s="172">
        <f>M12+M14+M15+M16+M17+M18</f>
        <v>14199</v>
      </c>
    </row>
    <row r="20" spans="1:13" s="4" customFormat="1" ht="11.25" customHeight="1">
      <c r="A20" s="34"/>
      <c r="B20" s="34"/>
      <c r="C20" s="35"/>
      <c r="D20" s="34"/>
      <c r="E20" s="35"/>
      <c r="F20" s="35"/>
      <c r="G20" s="103"/>
      <c r="H20" s="35"/>
      <c r="I20" s="103"/>
      <c r="J20" s="56"/>
      <c r="K20" s="35"/>
      <c r="M20" s="103"/>
    </row>
    <row r="21" spans="1:13" s="4" customFormat="1" ht="33.75" customHeight="1">
      <c r="A21" s="39" t="s">
        <v>236</v>
      </c>
      <c r="B21" s="39"/>
      <c r="C21" s="35">
        <v>0</v>
      </c>
      <c r="D21" s="39"/>
      <c r="E21" s="52">
        <v>-335</v>
      </c>
      <c r="F21" s="35"/>
      <c r="G21" s="35">
        <v>0</v>
      </c>
      <c r="H21" s="35"/>
      <c r="I21" s="35">
        <v>0</v>
      </c>
      <c r="J21" s="56"/>
      <c r="K21" s="52">
        <v>-335</v>
      </c>
      <c r="M21" s="35">
        <v>0</v>
      </c>
    </row>
    <row r="22" spans="1:13" s="4" customFormat="1" ht="24.75" customHeight="1">
      <c r="A22" s="39" t="s">
        <v>91</v>
      </c>
      <c r="B22" s="39"/>
      <c r="C22" s="35">
        <v>3790</v>
      </c>
      <c r="D22" s="39"/>
      <c r="E22" s="35">
        <v>3790</v>
      </c>
      <c r="F22" s="35"/>
      <c r="G22" s="35">
        <v>0</v>
      </c>
      <c r="H22" s="35"/>
      <c r="I22" s="35">
        <v>0</v>
      </c>
      <c r="J22" s="56"/>
      <c r="K22" s="35">
        <v>0</v>
      </c>
      <c r="M22" s="35">
        <v>0</v>
      </c>
    </row>
    <row r="23" spans="1:13" s="4" customFormat="1" ht="24.75" customHeight="1">
      <c r="A23" s="39" t="s">
        <v>79</v>
      </c>
      <c r="B23" s="39"/>
      <c r="C23" s="35">
        <v>-3488</v>
      </c>
      <c r="D23" s="39"/>
      <c r="E23" s="52">
        <v>-9920</v>
      </c>
      <c r="F23" s="35"/>
      <c r="G23" s="35">
        <v>-4177</v>
      </c>
      <c r="H23" s="35"/>
      <c r="I23" s="35">
        <v>-14872</v>
      </c>
      <c r="J23" s="56"/>
      <c r="K23" s="52">
        <v>-6432</v>
      </c>
      <c r="M23" s="35">
        <v>-10695</v>
      </c>
    </row>
    <row r="24" spans="1:13" s="4" customFormat="1" ht="24.75" customHeight="1">
      <c r="A24" s="39" t="s">
        <v>235</v>
      </c>
      <c r="B24" s="39"/>
      <c r="C24" s="35">
        <v>0</v>
      </c>
      <c r="D24" s="39"/>
      <c r="E24" s="35">
        <v>0</v>
      </c>
      <c r="F24" s="35"/>
      <c r="G24" s="35">
        <v>246</v>
      </c>
      <c r="H24" s="35"/>
      <c r="I24" s="35">
        <v>49</v>
      </c>
      <c r="J24" s="56"/>
      <c r="K24" s="35">
        <v>0</v>
      </c>
      <c r="M24" s="35">
        <v>-197</v>
      </c>
    </row>
    <row r="25" spans="1:13" s="128" customFormat="1" ht="27" customHeight="1">
      <c r="A25" s="163" t="s">
        <v>143</v>
      </c>
      <c r="B25" s="34"/>
      <c r="C25" s="172">
        <v>102201</v>
      </c>
      <c r="D25" s="34"/>
      <c r="E25" s="172">
        <v>146170</v>
      </c>
      <c r="F25" s="35"/>
      <c r="G25" s="172">
        <v>18274</v>
      </c>
      <c r="H25" s="35"/>
      <c r="I25" s="172">
        <v>21581</v>
      </c>
      <c r="J25" s="127"/>
      <c r="K25" s="172">
        <f>K22+K23+K21+K19+K24</f>
        <v>43969</v>
      </c>
      <c r="M25" s="172">
        <f>M19+M21+M22+M23+M24</f>
        <v>3307</v>
      </c>
    </row>
    <row r="26" spans="1:13" s="4" customFormat="1" ht="7.5" customHeight="1">
      <c r="A26" s="34"/>
      <c r="B26" s="34"/>
      <c r="C26" s="35"/>
      <c r="D26" s="34"/>
      <c r="E26" s="35"/>
      <c r="F26" s="35"/>
      <c r="G26" s="103"/>
      <c r="H26" s="35"/>
      <c r="I26" s="103"/>
      <c r="J26" s="56"/>
      <c r="K26" s="35"/>
      <c r="M26" s="103"/>
    </row>
    <row r="27" spans="1:13" s="4" customFormat="1" ht="25.5" customHeight="1">
      <c r="A27" s="39" t="s">
        <v>28</v>
      </c>
      <c r="B27" s="39"/>
      <c r="C27" s="35">
        <v>-19853</v>
      </c>
      <c r="D27" s="39"/>
      <c r="E27" s="52">
        <v>-30244</v>
      </c>
      <c r="F27" s="35"/>
      <c r="G27" s="35">
        <v>-5118</v>
      </c>
      <c r="H27" s="35"/>
      <c r="I27" s="35">
        <v>-4578</v>
      </c>
      <c r="J27" s="56"/>
      <c r="K27" s="35">
        <v>-10391</v>
      </c>
      <c r="M27" s="35">
        <v>540</v>
      </c>
    </row>
    <row r="28" spans="1:13" s="4" customFormat="1" ht="4.5" customHeight="1">
      <c r="A28" s="165"/>
      <c r="B28" s="39"/>
      <c r="C28" s="232"/>
      <c r="D28" s="39"/>
      <c r="E28" s="232"/>
      <c r="F28" s="35"/>
      <c r="G28" s="300"/>
      <c r="H28" s="35"/>
      <c r="I28" s="300"/>
      <c r="J28" s="56"/>
      <c r="K28" s="232"/>
      <c r="M28" s="300"/>
    </row>
    <row r="29" spans="1:13" s="4" customFormat="1" ht="27" customHeight="1">
      <c r="A29" s="167" t="s">
        <v>234</v>
      </c>
      <c r="B29" s="34"/>
      <c r="C29" s="279">
        <v>82348</v>
      </c>
      <c r="D29" s="34"/>
      <c r="E29" s="279">
        <v>115926</v>
      </c>
      <c r="F29" s="35"/>
      <c r="G29" s="279">
        <v>13156</v>
      </c>
      <c r="H29" s="35"/>
      <c r="I29" s="279">
        <v>17003</v>
      </c>
      <c r="J29" s="56"/>
      <c r="K29" s="279">
        <f>K25+K27</f>
        <v>33578</v>
      </c>
      <c r="M29" s="279">
        <f>M25+M27</f>
        <v>3847</v>
      </c>
    </row>
    <row r="30" spans="1:13" s="4" customFormat="1" ht="11.25" customHeight="1">
      <c r="A30" s="34"/>
      <c r="B30" s="34"/>
      <c r="C30" s="35"/>
      <c r="D30" s="34"/>
      <c r="E30" s="35"/>
      <c r="F30" s="35"/>
      <c r="G30" s="103"/>
      <c r="H30" s="35"/>
      <c r="I30" s="103"/>
      <c r="J30" s="56"/>
      <c r="K30" s="35"/>
      <c r="M30" s="103"/>
    </row>
    <row r="31" spans="1:13" s="4" customFormat="1" ht="25.5" customHeight="1">
      <c r="A31" s="39" t="s">
        <v>233</v>
      </c>
      <c r="B31" s="34"/>
      <c r="C31" s="35">
        <v>0</v>
      </c>
      <c r="D31" s="34"/>
      <c r="E31" s="52">
        <v>0</v>
      </c>
      <c r="F31" s="37"/>
      <c r="G31" s="35">
        <v>0</v>
      </c>
      <c r="H31" s="37"/>
      <c r="I31" s="259">
        <v>-5338</v>
      </c>
      <c r="J31" s="56"/>
      <c r="K31" s="52">
        <v>0</v>
      </c>
      <c r="M31" s="259">
        <f>-416-4922</f>
        <v>-5338</v>
      </c>
    </row>
    <row r="32" spans="1:13" s="4" customFormat="1" ht="13.5" customHeight="1">
      <c r="A32" s="39"/>
      <c r="B32" s="34"/>
      <c r="C32" s="35"/>
      <c r="D32" s="34"/>
      <c r="E32" s="35"/>
      <c r="F32" s="35"/>
      <c r="G32" s="103"/>
      <c r="H32" s="35"/>
      <c r="I32" s="103"/>
      <c r="J32" s="56"/>
      <c r="K32" s="35"/>
      <c r="M32" s="103"/>
    </row>
    <row r="33" spans="1:13" s="4" customFormat="1" ht="27" customHeight="1">
      <c r="A33" s="167" t="s">
        <v>154</v>
      </c>
      <c r="B33" s="34"/>
      <c r="C33" s="279">
        <v>82348</v>
      </c>
      <c r="D33" s="34"/>
      <c r="E33" s="279">
        <v>115926</v>
      </c>
      <c r="F33" s="37"/>
      <c r="G33" s="279">
        <v>13156</v>
      </c>
      <c r="H33" s="37"/>
      <c r="I33" s="279">
        <v>11665</v>
      </c>
      <c r="J33" s="56"/>
      <c r="K33" s="279">
        <f>K29+K31</f>
        <v>33578</v>
      </c>
      <c r="M33" s="279">
        <f>M29+M31</f>
        <v>-1491</v>
      </c>
    </row>
    <row r="34" spans="1:13" s="4" customFormat="1" ht="12" customHeight="1">
      <c r="A34" s="34"/>
      <c r="B34" s="34"/>
      <c r="C34" s="35"/>
      <c r="D34" s="34"/>
      <c r="E34" s="35"/>
      <c r="F34" s="35"/>
      <c r="G34" s="103"/>
      <c r="H34" s="35"/>
      <c r="I34" s="103"/>
      <c r="J34" s="57"/>
      <c r="K34" s="35"/>
      <c r="M34" s="103"/>
    </row>
    <row r="35" spans="1:13" s="4" customFormat="1" ht="18" customHeight="1">
      <c r="A35" s="193" t="s">
        <v>232</v>
      </c>
      <c r="B35" s="417"/>
      <c r="C35" s="420"/>
      <c r="D35" s="417"/>
      <c r="E35" s="420"/>
      <c r="F35" s="420"/>
      <c r="G35" s="419"/>
      <c r="H35" s="420"/>
      <c r="I35" s="419"/>
      <c r="K35" s="420"/>
      <c r="M35" s="419"/>
    </row>
    <row r="36" spans="1:13" s="4" customFormat="1" ht="23.25" customHeight="1" outlineLevel="1">
      <c r="A36" s="152" t="s">
        <v>214</v>
      </c>
      <c r="B36" s="417"/>
      <c r="C36" s="35">
        <v>82322</v>
      </c>
      <c r="D36" s="417"/>
      <c r="E36" s="35">
        <v>115900</v>
      </c>
      <c r="F36" s="418"/>
      <c r="G36" s="35">
        <v>13148</v>
      </c>
      <c r="H36" s="418"/>
      <c r="I36" s="35">
        <v>10110</v>
      </c>
      <c r="J36" s="124"/>
      <c r="K36" s="35">
        <v>33578</v>
      </c>
      <c r="M36" s="35">
        <v>-3038</v>
      </c>
    </row>
    <row r="37" spans="1:13" s="4" customFormat="1" ht="23.25" customHeight="1" outlineLevel="1">
      <c r="A37" s="152" t="s">
        <v>213</v>
      </c>
      <c r="B37" s="417"/>
      <c r="C37" s="35">
        <v>26</v>
      </c>
      <c r="D37" s="417"/>
      <c r="E37" s="35">
        <v>26</v>
      </c>
      <c r="F37" s="418"/>
      <c r="G37" s="35">
        <v>8</v>
      </c>
      <c r="H37" s="418"/>
      <c r="I37" s="35">
        <v>1555</v>
      </c>
      <c r="J37" s="56"/>
      <c r="K37" s="35">
        <v>0</v>
      </c>
      <c r="M37" s="35">
        <v>1547</v>
      </c>
    </row>
    <row r="38" spans="1:13" s="2" customFormat="1" ht="23.25" customHeight="1" outlineLevel="1">
      <c r="A38" s="193"/>
      <c r="B38" s="417"/>
      <c r="C38" s="415">
        <v>82348</v>
      </c>
      <c r="D38" s="417"/>
      <c r="E38" s="415">
        <v>115926</v>
      </c>
      <c r="F38" s="194"/>
      <c r="G38" s="415">
        <v>13156</v>
      </c>
      <c r="H38" s="194"/>
      <c r="I38" s="415">
        <v>11665</v>
      </c>
      <c r="J38" s="416"/>
      <c r="K38" s="415">
        <f>K36+K37</f>
        <v>33578</v>
      </c>
      <c r="M38" s="415">
        <f>M36+M37</f>
        <v>-1491</v>
      </c>
    </row>
    <row r="39" spans="1:13" s="2" customFormat="1" ht="12.75" customHeight="1" outlineLevel="1">
      <c r="A39" s="193"/>
      <c r="B39" s="417"/>
      <c r="C39" s="190"/>
      <c r="D39" s="417"/>
      <c r="E39" s="190"/>
      <c r="F39" s="194"/>
      <c r="G39" s="190"/>
      <c r="H39" s="194"/>
      <c r="I39" s="190"/>
      <c r="J39" s="416"/>
      <c r="K39" s="190"/>
      <c r="M39" s="190"/>
    </row>
    <row r="40" spans="1:13" ht="17.25" customHeight="1" hidden="1" outlineLevel="1">
      <c r="A40" s="40" t="s">
        <v>231</v>
      </c>
      <c r="B40" s="34"/>
      <c r="C40" s="114"/>
      <c r="D40" s="34"/>
      <c r="E40" s="114"/>
      <c r="F40" s="114"/>
      <c r="G40" s="114"/>
      <c r="H40" s="114"/>
      <c r="I40" s="114"/>
      <c r="J40" s="132"/>
      <c r="K40" s="114"/>
      <c r="M40" s="114"/>
    </row>
    <row r="41" spans="1:13" s="2" customFormat="1" ht="6" customHeight="1" outlineLevel="1">
      <c r="A41" s="193"/>
      <c r="B41" s="417"/>
      <c r="C41" s="190"/>
      <c r="D41" s="417"/>
      <c r="E41" s="190"/>
      <c r="F41" s="194"/>
      <c r="G41" s="190"/>
      <c r="H41" s="194"/>
      <c r="I41" s="190"/>
      <c r="J41" s="416"/>
      <c r="K41" s="190"/>
      <c r="M41" s="190"/>
    </row>
    <row r="42" spans="1:13" s="4" customFormat="1" ht="5.25" customHeight="1" outlineLevel="1">
      <c r="A42" s="39"/>
      <c r="B42" s="34"/>
      <c r="C42" s="35"/>
      <c r="D42" s="34"/>
      <c r="E42" s="35"/>
      <c r="F42" s="35"/>
      <c r="G42" s="103"/>
      <c r="H42" s="35"/>
      <c r="I42" s="103"/>
      <c r="J42" s="56"/>
      <c r="K42" s="35"/>
      <c r="M42" s="103"/>
    </row>
    <row r="43" spans="1:13" s="4" customFormat="1" ht="23.25" customHeight="1" outlineLevel="1">
      <c r="A43" s="107" t="s">
        <v>155</v>
      </c>
      <c r="B43" s="34"/>
      <c r="C43" s="37"/>
      <c r="D43" s="34"/>
      <c r="E43" s="37"/>
      <c r="F43" s="35"/>
      <c r="G43" s="104"/>
      <c r="H43" s="35"/>
      <c r="I43" s="104"/>
      <c r="K43" s="37"/>
      <c r="L43" s="113"/>
      <c r="M43" s="104"/>
    </row>
    <row r="44" spans="1:13" ht="35.25" customHeight="1" outlineLevel="1">
      <c r="A44" s="39" t="s">
        <v>230</v>
      </c>
      <c r="B44" s="34"/>
      <c r="C44" s="114">
        <v>1.7866177421936773</v>
      </c>
      <c r="D44" s="34"/>
      <c r="E44" s="114">
        <v>2.515354295574053</v>
      </c>
      <c r="F44" s="114"/>
      <c r="G44" s="114">
        <v>0.28534838894053194</v>
      </c>
      <c r="H44" s="114"/>
      <c r="I44" s="114">
        <v>0.21941528842324137</v>
      </c>
      <c r="J44" s="423"/>
      <c r="K44" s="114">
        <f>K36*1000/K76</f>
        <v>0.7287365533803757</v>
      </c>
      <c r="L44" s="407"/>
      <c r="M44" s="114">
        <f>M36*1000/M76</f>
        <v>-0.06593310051729054</v>
      </c>
    </row>
    <row r="45" spans="1:13" ht="45.75" customHeight="1">
      <c r="A45" s="422" t="s">
        <v>229</v>
      </c>
      <c r="B45" s="422"/>
      <c r="C45" s="422"/>
      <c r="D45" s="422"/>
      <c r="E45" s="422"/>
      <c r="F45" s="422"/>
      <c r="G45" s="422"/>
      <c r="H45" s="422"/>
      <c r="I45" s="422"/>
      <c r="J45" s="130"/>
      <c r="K45" s="131"/>
      <c r="M45" s="112"/>
    </row>
    <row r="46" spans="1:11" s="4" customFormat="1" ht="45" customHeight="1">
      <c r="A46" s="339" t="s">
        <v>228</v>
      </c>
      <c r="B46" s="339"/>
      <c r="C46" s="339"/>
      <c r="D46" s="339"/>
      <c r="E46" s="340"/>
      <c r="F46" s="340"/>
      <c r="G46" s="340"/>
      <c r="H46" s="340"/>
      <c r="I46" s="340"/>
      <c r="J46" s="61"/>
      <c r="K46" s="61"/>
    </row>
    <row r="47" spans="1:11" s="4" customFormat="1" ht="30.75" customHeight="1">
      <c r="A47" s="387" t="s">
        <v>174</v>
      </c>
      <c r="B47" s="386"/>
      <c r="C47" s="386"/>
      <c r="D47" s="386"/>
      <c r="E47" s="386"/>
      <c r="F47" s="386"/>
      <c r="G47" s="386"/>
      <c r="H47" s="386"/>
      <c r="I47" s="386"/>
      <c r="J47" s="61"/>
      <c r="K47" s="61"/>
    </row>
    <row r="48" spans="1:11" s="4" customFormat="1" ht="9" customHeight="1">
      <c r="A48" s="337"/>
      <c r="B48" s="338"/>
      <c r="C48" s="338"/>
      <c r="D48" s="338"/>
      <c r="E48" s="338"/>
      <c r="F48" s="338"/>
      <c r="G48" s="338"/>
      <c r="H48" s="338"/>
      <c r="I48" s="338"/>
      <c r="J48" s="61"/>
      <c r="K48" s="61"/>
    </row>
    <row r="49" spans="1:11" s="4" customFormat="1" ht="12">
      <c r="A49" s="58"/>
      <c r="B49" s="58"/>
      <c r="C49" s="58"/>
      <c r="D49" s="58"/>
      <c r="E49" s="59"/>
      <c r="F49" s="59"/>
      <c r="G49" s="59"/>
      <c r="H49" s="59"/>
      <c r="I49" s="59"/>
      <c r="J49" s="59"/>
      <c r="K49" s="59"/>
    </row>
    <row r="50" spans="1:11" s="4" customFormat="1" ht="6" customHeight="1">
      <c r="A50" s="58"/>
      <c r="B50" s="58"/>
      <c r="C50" s="58"/>
      <c r="D50" s="58"/>
      <c r="E50" s="59"/>
      <c r="F50" s="59"/>
      <c r="G50" s="59"/>
      <c r="H50" s="59"/>
      <c r="I50" s="59"/>
      <c r="J50" s="59"/>
      <c r="K50" s="59"/>
    </row>
    <row r="51" spans="1:13" s="4" customFormat="1" ht="39" customHeight="1">
      <c r="A51" s="5"/>
      <c r="B51" s="5"/>
      <c r="C51" s="162" t="s">
        <v>227</v>
      </c>
      <c r="D51" s="5"/>
      <c r="E51" s="162" t="s">
        <v>186</v>
      </c>
      <c r="F51" s="31"/>
      <c r="G51" s="162" t="s">
        <v>226</v>
      </c>
      <c r="H51" s="31"/>
      <c r="I51" s="162" t="s">
        <v>187</v>
      </c>
      <c r="J51" s="32"/>
      <c r="K51" s="162" t="str">
        <f>+K6</f>
        <v>I półrocze 2011</v>
      </c>
      <c r="L51" s="162"/>
      <c r="M51" s="162" t="str">
        <f>+M6</f>
        <v>I półrocze 2010</v>
      </c>
    </row>
    <row r="52" spans="1:13" s="4" customFormat="1" ht="12">
      <c r="A52" s="58"/>
      <c r="B52" s="58"/>
      <c r="C52" s="59"/>
      <c r="D52" s="58"/>
      <c r="E52" s="59"/>
      <c r="F52" s="59"/>
      <c r="G52" s="59"/>
      <c r="H52" s="59"/>
      <c r="I52" s="59"/>
      <c r="J52" s="59"/>
      <c r="K52" s="59"/>
      <c r="M52" s="59"/>
    </row>
    <row r="53" spans="1:13" s="5" customFormat="1" ht="12">
      <c r="A53" s="58"/>
      <c r="B53" s="58"/>
      <c r="C53" s="59"/>
      <c r="D53" s="58"/>
      <c r="E53" s="59"/>
      <c r="F53" s="59"/>
      <c r="G53" s="59"/>
      <c r="H53" s="59"/>
      <c r="I53" s="59"/>
      <c r="J53" s="59"/>
      <c r="K53" s="59"/>
      <c r="M53" s="59"/>
    </row>
    <row r="54" spans="1:13" s="4" customFormat="1" ht="27" customHeight="1">
      <c r="A54" s="163" t="s">
        <v>154</v>
      </c>
      <c r="B54" s="34"/>
      <c r="C54" s="164">
        <v>82348</v>
      </c>
      <c r="D54" s="34"/>
      <c r="E54" s="164">
        <v>115926</v>
      </c>
      <c r="F54" s="37"/>
      <c r="G54" s="164">
        <v>13156</v>
      </c>
      <c r="H54" s="37"/>
      <c r="I54" s="164">
        <v>11665</v>
      </c>
      <c r="J54" s="103"/>
      <c r="K54" s="164">
        <f>K33</f>
        <v>33578</v>
      </c>
      <c r="L54" s="164"/>
      <c r="M54" s="164">
        <f>M33</f>
        <v>-1491</v>
      </c>
    </row>
    <row r="55" s="4" customFormat="1" ht="7.5" customHeight="1">
      <c r="J55" s="5"/>
    </row>
    <row r="56" s="4" customFormat="1" ht="4.5" customHeight="1">
      <c r="J56" s="5"/>
    </row>
    <row r="57" spans="1:13" s="4" customFormat="1" ht="24.75" customHeight="1">
      <c r="A57" s="39" t="s">
        <v>225</v>
      </c>
      <c r="B57" s="39"/>
      <c r="C57" s="35">
        <v>285</v>
      </c>
      <c r="D57" s="39"/>
      <c r="E57" s="35">
        <v>298</v>
      </c>
      <c r="F57" s="35"/>
      <c r="G57" s="35">
        <v>-84</v>
      </c>
      <c r="H57" s="35"/>
      <c r="I57" s="103">
        <v>-87</v>
      </c>
      <c r="J57" s="103"/>
      <c r="K57" s="35">
        <v>13</v>
      </c>
      <c r="L57" s="47"/>
      <c r="M57" s="103">
        <v>-3</v>
      </c>
    </row>
    <row r="58" spans="1:13" s="4" customFormat="1" ht="31.5" customHeight="1" hidden="1">
      <c r="A58" s="421" t="s">
        <v>224</v>
      </c>
      <c r="B58" s="39"/>
      <c r="C58" s="35">
        <v>0</v>
      </c>
      <c r="D58" s="39"/>
      <c r="E58" s="35"/>
      <c r="F58" s="35"/>
      <c r="G58" s="35">
        <v>0</v>
      </c>
      <c r="H58" s="35"/>
      <c r="I58" s="103"/>
      <c r="J58" s="103"/>
      <c r="K58" s="35"/>
      <c r="L58" s="47"/>
      <c r="M58" s="103"/>
    </row>
    <row r="59" spans="1:13" s="4" customFormat="1" ht="29.25" customHeight="1" hidden="1">
      <c r="A59" s="421" t="s">
        <v>223</v>
      </c>
      <c r="B59" s="39"/>
      <c r="C59" s="35">
        <v>0</v>
      </c>
      <c r="D59" s="39"/>
      <c r="E59" s="35"/>
      <c r="F59" s="35"/>
      <c r="G59" s="35">
        <v>0</v>
      </c>
      <c r="H59" s="35"/>
      <c r="I59" s="103"/>
      <c r="J59" s="103"/>
      <c r="K59" s="35"/>
      <c r="L59" s="47"/>
      <c r="M59" s="103"/>
    </row>
    <row r="60" spans="1:13" s="4" customFormat="1" ht="29.25" customHeight="1" hidden="1">
      <c r="A60" s="421" t="s">
        <v>131</v>
      </c>
      <c r="B60" s="39"/>
      <c r="C60" s="35">
        <v>0</v>
      </c>
      <c r="D60" s="39"/>
      <c r="E60" s="35"/>
      <c r="F60" s="35"/>
      <c r="G60" s="35">
        <v>0</v>
      </c>
      <c r="H60" s="35"/>
      <c r="I60" s="103"/>
      <c r="J60" s="103"/>
      <c r="K60" s="35"/>
      <c r="L60" s="47"/>
      <c r="M60" s="103"/>
    </row>
    <row r="61" spans="1:13" s="4" customFormat="1" ht="29.25" customHeight="1" hidden="1">
      <c r="A61" s="421" t="s">
        <v>222</v>
      </c>
      <c r="B61" s="39"/>
      <c r="C61" s="35">
        <v>0</v>
      </c>
      <c r="D61" s="39"/>
      <c r="E61" s="35"/>
      <c r="F61" s="35"/>
      <c r="G61" s="35">
        <v>0</v>
      </c>
      <c r="H61" s="35"/>
      <c r="I61" s="103"/>
      <c r="J61" s="103"/>
      <c r="K61" s="35"/>
      <c r="L61" s="47"/>
      <c r="M61" s="103"/>
    </row>
    <row r="62" spans="1:13" s="4" customFormat="1" ht="33.75" customHeight="1" hidden="1">
      <c r="A62" s="421" t="s">
        <v>221</v>
      </c>
      <c r="B62" s="39"/>
      <c r="C62" s="35">
        <v>0</v>
      </c>
      <c r="D62" s="39"/>
      <c r="E62" s="35"/>
      <c r="F62" s="35"/>
      <c r="G62" s="35">
        <v>0</v>
      </c>
      <c r="H62" s="35"/>
      <c r="I62" s="103"/>
      <c r="J62" s="103"/>
      <c r="K62" s="35"/>
      <c r="L62" s="47"/>
      <c r="M62" s="103"/>
    </row>
    <row r="63" spans="1:13" s="4" customFormat="1" ht="25.5" customHeight="1">
      <c r="A63" s="39" t="s">
        <v>220</v>
      </c>
      <c r="B63" s="39"/>
      <c r="C63" s="35">
        <v>0</v>
      </c>
      <c r="D63" s="39"/>
      <c r="E63" s="52">
        <v>0</v>
      </c>
      <c r="F63" s="35"/>
      <c r="G63" s="35">
        <v>0</v>
      </c>
      <c r="H63" s="35"/>
      <c r="I63" s="103">
        <v>-1591</v>
      </c>
      <c r="J63" s="103"/>
      <c r="K63" s="52">
        <f>'GK kap'!U33</f>
        <v>0</v>
      </c>
      <c r="L63" s="47"/>
      <c r="M63" s="103">
        <v>-1591</v>
      </c>
    </row>
    <row r="64" spans="1:13" s="4" customFormat="1" ht="27" customHeight="1">
      <c r="A64" s="163" t="s">
        <v>219</v>
      </c>
      <c r="B64" s="34"/>
      <c r="C64" s="164">
        <v>285</v>
      </c>
      <c r="D64" s="34"/>
      <c r="E64" s="164">
        <v>298</v>
      </c>
      <c r="F64" s="37"/>
      <c r="G64" s="164">
        <v>-84</v>
      </c>
      <c r="H64" s="37"/>
      <c r="I64" s="164">
        <v>-1678</v>
      </c>
      <c r="J64" s="103"/>
      <c r="K64" s="164">
        <f>SUM(K57:K63)</f>
        <v>13</v>
      </c>
      <c r="L64" s="164"/>
      <c r="M64" s="164">
        <f>SUM(M57:M63)</f>
        <v>-1594</v>
      </c>
    </row>
    <row r="65" spans="1:13" s="5" customFormat="1" ht="24.75" customHeight="1">
      <c r="A65" s="39" t="s">
        <v>218</v>
      </c>
      <c r="B65" s="39"/>
      <c r="C65" s="35">
        <v>0</v>
      </c>
      <c r="D65" s="39"/>
      <c r="E65" s="35">
        <v>0</v>
      </c>
      <c r="F65" s="35"/>
      <c r="G65" s="35">
        <v>0</v>
      </c>
      <c r="H65" s="35"/>
      <c r="I65" s="103">
        <v>0</v>
      </c>
      <c r="J65" s="103"/>
      <c r="K65" s="35">
        <v>0</v>
      </c>
      <c r="L65" s="45"/>
      <c r="M65" s="103">
        <v>0</v>
      </c>
    </row>
    <row r="66" spans="1:13" s="4" customFormat="1" ht="27" customHeight="1">
      <c r="A66" s="163" t="s">
        <v>217</v>
      </c>
      <c r="B66" s="34"/>
      <c r="C66" s="164">
        <v>285</v>
      </c>
      <c r="D66" s="34"/>
      <c r="E66" s="164">
        <v>298</v>
      </c>
      <c r="F66" s="37"/>
      <c r="G66" s="164">
        <v>-84</v>
      </c>
      <c r="H66" s="37"/>
      <c r="I66" s="164">
        <v>-1678</v>
      </c>
      <c r="J66" s="103"/>
      <c r="K66" s="164">
        <f>K64+K65</f>
        <v>13</v>
      </c>
      <c r="L66" s="164"/>
      <c r="M66" s="164">
        <f>M64+M65</f>
        <v>-1594</v>
      </c>
    </row>
    <row r="67" spans="1:13" s="4" customFormat="1" ht="27" customHeight="1">
      <c r="A67" s="254" t="s">
        <v>216</v>
      </c>
      <c r="B67" s="34"/>
      <c r="C67" s="201">
        <v>82633</v>
      </c>
      <c r="D67" s="34"/>
      <c r="E67" s="201">
        <v>116224</v>
      </c>
      <c r="F67" s="37"/>
      <c r="G67" s="201">
        <v>13072</v>
      </c>
      <c r="H67" s="37"/>
      <c r="I67" s="201">
        <v>9987</v>
      </c>
      <c r="J67" s="103"/>
      <c r="K67" s="201">
        <f>K66+K54</f>
        <v>33591</v>
      </c>
      <c r="L67" s="201"/>
      <c r="M67" s="201">
        <f>M66+M54</f>
        <v>-3085</v>
      </c>
    </row>
    <row r="68" s="4" customFormat="1" ht="12">
      <c r="J68" s="5"/>
    </row>
    <row r="69" spans="1:13" s="4" customFormat="1" ht="18" customHeight="1">
      <c r="A69" s="193" t="s">
        <v>215</v>
      </c>
      <c r="B69" s="417"/>
      <c r="C69" s="420"/>
      <c r="D69" s="417"/>
      <c r="E69" s="420"/>
      <c r="F69" s="420"/>
      <c r="G69" s="419"/>
      <c r="H69" s="420"/>
      <c r="I69" s="419"/>
      <c r="K69" s="420"/>
      <c r="M69" s="419"/>
    </row>
    <row r="70" spans="1:13" s="4" customFormat="1" ht="23.25" customHeight="1" outlineLevel="1">
      <c r="A70" s="152" t="s">
        <v>214</v>
      </c>
      <c r="B70" s="417"/>
      <c r="C70" s="35">
        <v>82607</v>
      </c>
      <c r="D70" s="417"/>
      <c r="E70" s="35">
        <v>116198</v>
      </c>
      <c r="F70" s="418"/>
      <c r="G70" s="35">
        <v>13064</v>
      </c>
      <c r="H70" s="418"/>
      <c r="I70" s="35">
        <v>10023</v>
      </c>
      <c r="J70" s="124"/>
      <c r="K70" s="35">
        <v>33591</v>
      </c>
      <c r="M70" s="35">
        <v>-3041</v>
      </c>
    </row>
    <row r="71" spans="1:13" s="4" customFormat="1" ht="23.25" customHeight="1" outlineLevel="1">
      <c r="A71" s="152" t="s">
        <v>213</v>
      </c>
      <c r="B71" s="417"/>
      <c r="C71" s="35">
        <v>26</v>
      </c>
      <c r="D71" s="417"/>
      <c r="E71" s="35">
        <v>26</v>
      </c>
      <c r="F71" s="418"/>
      <c r="G71" s="35">
        <v>8</v>
      </c>
      <c r="H71" s="418"/>
      <c r="I71" s="35">
        <v>-36</v>
      </c>
      <c r="J71" s="56"/>
      <c r="K71" s="35">
        <f>'GK kap'!U34</f>
        <v>0</v>
      </c>
      <c r="M71" s="35">
        <v>-44</v>
      </c>
    </row>
    <row r="72" spans="1:13" s="2" customFormat="1" ht="23.25" customHeight="1" outlineLevel="1">
      <c r="A72" s="193"/>
      <c r="B72" s="417"/>
      <c r="C72" s="415">
        <v>82633</v>
      </c>
      <c r="D72" s="417"/>
      <c r="E72" s="415">
        <v>116224</v>
      </c>
      <c r="F72" s="194"/>
      <c r="G72" s="415">
        <v>13072</v>
      </c>
      <c r="H72" s="194"/>
      <c r="I72" s="415">
        <v>9987</v>
      </c>
      <c r="J72" s="416"/>
      <c r="K72" s="415">
        <f>K70+K71</f>
        <v>33591</v>
      </c>
      <c r="M72" s="415">
        <f>M70+M71</f>
        <v>-3085</v>
      </c>
    </row>
    <row r="73" spans="1:11" ht="12.75">
      <c r="A73" s="4"/>
      <c r="B73" s="4"/>
      <c r="C73" s="4"/>
      <c r="D73" s="4"/>
      <c r="E73" s="5"/>
      <c r="F73" s="4"/>
      <c r="G73" s="4"/>
      <c r="H73" s="4"/>
      <c r="I73" s="5"/>
      <c r="J73" s="131"/>
      <c r="K73" s="131"/>
    </row>
    <row r="74" spans="10:12" ht="24" customHeight="1">
      <c r="J74" s="414"/>
      <c r="K74" s="414"/>
      <c r="L74" s="414"/>
    </row>
    <row r="75" spans="10:11" ht="12.75">
      <c r="J75" s="131"/>
      <c r="K75" s="131"/>
    </row>
    <row r="76" spans="1:13" ht="12">
      <c r="A76" s="116"/>
      <c r="B76" s="116"/>
      <c r="C76" s="117"/>
      <c r="D76" s="116"/>
      <c r="E76" s="117"/>
      <c r="F76" s="117"/>
      <c r="G76" s="117"/>
      <c r="H76" s="117"/>
      <c r="I76" s="117"/>
      <c r="J76" s="117"/>
      <c r="K76" s="117">
        <v>46077008</v>
      </c>
      <c r="L76" s="117"/>
      <c r="M76" s="117">
        <v>46077008</v>
      </c>
    </row>
    <row r="77" spans="1:13" ht="12">
      <c r="A77" s="116"/>
      <c r="B77" s="116"/>
      <c r="C77" s="116"/>
      <c r="D77" s="116"/>
      <c r="E77" s="117"/>
      <c r="F77" s="117"/>
      <c r="G77" s="117"/>
      <c r="H77" s="117"/>
      <c r="I77" s="117"/>
      <c r="J77" s="117"/>
      <c r="K77" s="117"/>
      <c r="L77" s="117"/>
      <c r="M77" s="117"/>
    </row>
    <row r="78" spans="1:11" ht="15">
      <c r="A78" s="147"/>
      <c r="C78" s="413"/>
      <c r="D78" s="410"/>
      <c r="E78" s="413"/>
      <c r="F78" s="413"/>
      <c r="G78" s="413"/>
      <c r="H78" s="413"/>
      <c r="I78" s="413"/>
      <c r="J78" s="131"/>
      <c r="K78" s="131"/>
    </row>
    <row r="79" spans="1:11" s="407" customFormat="1" ht="15">
      <c r="A79" s="412"/>
      <c r="B79" s="411"/>
      <c r="C79" s="409"/>
      <c r="D79" s="410"/>
      <c r="E79" s="409"/>
      <c r="F79" s="409"/>
      <c r="G79" s="409"/>
      <c r="H79" s="409"/>
      <c r="I79" s="409"/>
      <c r="J79" s="408"/>
      <c r="K79" s="408"/>
    </row>
    <row r="80" spans="10:11" ht="12.75">
      <c r="J80" s="131"/>
      <c r="K80" s="131"/>
    </row>
    <row r="81" spans="3:11" ht="12.75">
      <c r="C81" s="406"/>
      <c r="E81" s="111"/>
      <c r="J81" s="131"/>
      <c r="K81" s="131"/>
    </row>
    <row r="82" spans="10:11" ht="12.75">
      <c r="J82" s="131"/>
      <c r="K82" s="131"/>
    </row>
    <row r="83" spans="10:11" ht="12.75">
      <c r="J83" s="131"/>
      <c r="K83" s="131"/>
    </row>
    <row r="84" spans="10:11" ht="12.75">
      <c r="J84" s="131"/>
      <c r="K84" s="131"/>
    </row>
    <row r="85" spans="10:11" ht="12.75">
      <c r="J85" s="131"/>
      <c r="K85" s="131"/>
    </row>
    <row r="86" spans="10:11" ht="12.75">
      <c r="J86" s="131"/>
      <c r="K86" s="131"/>
    </row>
    <row r="87" spans="10:11" ht="12.75">
      <c r="J87" s="131"/>
      <c r="K87" s="131"/>
    </row>
    <row r="88" spans="10:11" ht="12.75">
      <c r="J88" s="131"/>
      <c r="K88" s="131"/>
    </row>
    <row r="89" spans="10:11" ht="12.75">
      <c r="J89" s="131"/>
      <c r="K89" s="131"/>
    </row>
    <row r="90" spans="10:11" ht="12.75">
      <c r="J90" s="131"/>
      <c r="K90" s="131"/>
    </row>
    <row r="91" spans="10:11" ht="12.75">
      <c r="J91" s="131"/>
      <c r="K91" s="131"/>
    </row>
    <row r="92" spans="10:11" ht="12.75">
      <c r="J92" s="131"/>
      <c r="K92" s="131"/>
    </row>
    <row r="93" spans="10:11" ht="12.75">
      <c r="J93" s="131"/>
      <c r="K93" s="131"/>
    </row>
    <row r="94" spans="10:11" ht="12.75">
      <c r="J94" s="131"/>
      <c r="K94" s="131"/>
    </row>
    <row r="95" spans="10:11" ht="12.75">
      <c r="J95" s="131"/>
      <c r="K95" s="131"/>
    </row>
    <row r="96" spans="10:11" ht="12.75">
      <c r="J96" s="131"/>
      <c r="K96" s="131"/>
    </row>
    <row r="97" spans="10:11" ht="12.75">
      <c r="J97" s="131"/>
      <c r="K97" s="131"/>
    </row>
    <row r="98" spans="10:11" ht="12.75">
      <c r="J98" s="131"/>
      <c r="K98" s="131"/>
    </row>
    <row r="99" spans="10:11" ht="12.75">
      <c r="J99" s="131"/>
      <c r="K99" s="131"/>
    </row>
    <row r="100" spans="10:11" ht="12.75">
      <c r="J100" s="131"/>
      <c r="K100" s="131"/>
    </row>
    <row r="101" spans="10:11" ht="12.75">
      <c r="J101" s="131"/>
      <c r="K101" s="131"/>
    </row>
    <row r="102" spans="10:11" ht="12.75">
      <c r="J102" s="131"/>
      <c r="K102" s="131"/>
    </row>
    <row r="103" spans="10:11" ht="12.75">
      <c r="J103" s="131"/>
      <c r="K103" s="131"/>
    </row>
    <row r="104" spans="10:11" ht="12.75">
      <c r="J104" s="131"/>
      <c r="K104" s="131"/>
    </row>
    <row r="105" spans="10:11" ht="12.75">
      <c r="J105" s="131"/>
      <c r="K105" s="131"/>
    </row>
    <row r="106" spans="10:11" ht="12.75">
      <c r="J106" s="131"/>
      <c r="K106" s="131"/>
    </row>
    <row r="107" spans="10:11" ht="12.75">
      <c r="J107" s="131"/>
      <c r="K107" s="131"/>
    </row>
    <row r="108" spans="10:11" ht="12.75">
      <c r="J108" s="131"/>
      <c r="K108" s="131"/>
    </row>
    <row r="109" spans="10:11" ht="12.75">
      <c r="J109" s="131"/>
      <c r="K109" s="131"/>
    </row>
    <row r="110" spans="10:11" ht="12.75">
      <c r="J110" s="131"/>
      <c r="K110" s="131"/>
    </row>
    <row r="111" spans="10:11" ht="12.75">
      <c r="J111" s="131"/>
      <c r="K111" s="131"/>
    </row>
    <row r="112" spans="10:11" ht="12.75">
      <c r="J112" s="131"/>
      <c r="K112" s="131"/>
    </row>
    <row r="113" spans="10:11" ht="12.75">
      <c r="J113" s="131"/>
      <c r="K113" s="131"/>
    </row>
    <row r="114" spans="10:11" ht="12.75">
      <c r="J114" s="131"/>
      <c r="K114" s="131"/>
    </row>
    <row r="115" spans="10:11" ht="12.75">
      <c r="J115" s="131"/>
      <c r="K115" s="131"/>
    </row>
    <row r="116" spans="10:11" ht="12.75">
      <c r="J116" s="131"/>
      <c r="K116" s="131"/>
    </row>
    <row r="117" spans="10:11" ht="12.75">
      <c r="J117" s="131"/>
      <c r="K117" s="131"/>
    </row>
    <row r="118" spans="10:11" ht="12.75">
      <c r="J118" s="131"/>
      <c r="K118" s="131"/>
    </row>
    <row r="119" spans="10:11" ht="12.75">
      <c r="J119" s="131"/>
      <c r="K119" s="131"/>
    </row>
    <row r="120" spans="10:11" ht="12.75">
      <c r="J120" s="131"/>
      <c r="K120" s="131"/>
    </row>
    <row r="121" spans="10:11" ht="12.75">
      <c r="J121" s="131"/>
      <c r="K121" s="131"/>
    </row>
    <row r="122" spans="10:11" ht="12.75">
      <c r="J122" s="131"/>
      <c r="K122" s="131"/>
    </row>
    <row r="123" spans="10:11" ht="12.75">
      <c r="J123" s="131"/>
      <c r="K123" s="131"/>
    </row>
    <row r="124" spans="10:11" ht="12.75">
      <c r="J124" s="131"/>
      <c r="K124" s="131"/>
    </row>
    <row r="125" spans="10:11" ht="12.75">
      <c r="J125" s="131"/>
      <c r="K125" s="131"/>
    </row>
    <row r="126" spans="10:11" ht="12.75">
      <c r="J126" s="131"/>
      <c r="K126" s="131"/>
    </row>
    <row r="127" spans="10:11" ht="12.75">
      <c r="J127" s="131"/>
      <c r="K127" s="131"/>
    </row>
    <row r="128" spans="10:11" ht="12.75">
      <c r="J128" s="131"/>
      <c r="K128" s="131"/>
    </row>
    <row r="129" spans="10:11" ht="12.75">
      <c r="J129" s="131"/>
      <c r="K129" s="131"/>
    </row>
    <row r="130" spans="10:11" ht="12.75">
      <c r="J130" s="131"/>
      <c r="K130" s="131"/>
    </row>
    <row r="131" spans="10:11" ht="12.75">
      <c r="J131" s="131"/>
      <c r="K131" s="131"/>
    </row>
    <row r="132" spans="10:11" ht="12.75">
      <c r="J132" s="131"/>
      <c r="K132" s="131"/>
    </row>
    <row r="133" spans="10:11" ht="12.75">
      <c r="J133" s="131"/>
      <c r="K133" s="131"/>
    </row>
    <row r="134" spans="10:11" ht="12.75">
      <c r="J134" s="131"/>
      <c r="K134" s="131"/>
    </row>
    <row r="135" spans="10:11" ht="12.75">
      <c r="J135" s="131"/>
      <c r="K135" s="131"/>
    </row>
    <row r="136" spans="10:11" ht="12.75">
      <c r="J136" s="131"/>
      <c r="K136" s="131"/>
    </row>
    <row r="137" spans="10:11" ht="12.75">
      <c r="J137" s="131"/>
      <c r="K137" s="131"/>
    </row>
    <row r="138" spans="10:11" ht="12.75">
      <c r="J138" s="131"/>
      <c r="K138" s="131"/>
    </row>
    <row r="139" spans="10:11" ht="12.75">
      <c r="J139" s="131"/>
      <c r="K139" s="131"/>
    </row>
    <row r="140" spans="10:11" ht="12.75">
      <c r="J140" s="131"/>
      <c r="K140" s="131"/>
    </row>
    <row r="141" spans="10:11" ht="12.75">
      <c r="J141" s="131"/>
      <c r="K141" s="131"/>
    </row>
    <row r="142" spans="10:11" ht="12.75">
      <c r="J142" s="131"/>
      <c r="K142" s="131"/>
    </row>
    <row r="143" spans="10:11" ht="12.75">
      <c r="J143" s="131"/>
      <c r="K143" s="131"/>
    </row>
    <row r="144" spans="10:11" ht="12.75">
      <c r="J144" s="131"/>
      <c r="K144" s="131"/>
    </row>
    <row r="145" spans="10:11" ht="12.75">
      <c r="J145" s="131"/>
      <c r="K145" s="131"/>
    </row>
    <row r="146" spans="10:11" ht="12.75">
      <c r="J146" s="131"/>
      <c r="K146" s="131"/>
    </row>
    <row r="147" spans="10:11" ht="12.75">
      <c r="J147" s="131"/>
      <c r="K147" s="131"/>
    </row>
    <row r="148" spans="10:11" ht="12.75">
      <c r="J148" s="131"/>
      <c r="K148" s="131"/>
    </row>
    <row r="149" spans="10:11" ht="12.75">
      <c r="J149" s="131"/>
      <c r="K149" s="131"/>
    </row>
    <row r="150" spans="10:11" ht="12.75">
      <c r="J150" s="131"/>
      <c r="K150" s="131"/>
    </row>
    <row r="151" spans="10:11" ht="12.75">
      <c r="J151" s="131"/>
      <c r="K151" s="131"/>
    </row>
    <row r="152" spans="10:11" ht="12.75">
      <c r="J152" s="131"/>
      <c r="K152" s="131"/>
    </row>
    <row r="153" spans="10:11" ht="12.75">
      <c r="J153" s="131"/>
      <c r="K153" s="131"/>
    </row>
    <row r="154" spans="10:11" ht="12.75">
      <c r="J154" s="131"/>
      <c r="K154" s="131"/>
    </row>
    <row r="155" spans="10:11" ht="12.75">
      <c r="J155" s="131"/>
      <c r="K155" s="131"/>
    </row>
    <row r="156" spans="10:11" ht="12.75">
      <c r="J156" s="131"/>
      <c r="K156" s="131"/>
    </row>
    <row r="157" spans="10:11" ht="12.75">
      <c r="J157" s="131"/>
      <c r="K157" s="131"/>
    </row>
    <row r="158" spans="10:11" ht="12.75">
      <c r="J158" s="131"/>
      <c r="K158" s="131"/>
    </row>
    <row r="159" spans="10:11" ht="12.75">
      <c r="J159" s="131"/>
      <c r="K159" s="131"/>
    </row>
    <row r="160" spans="10:11" ht="12.75">
      <c r="J160" s="131"/>
      <c r="K160" s="131"/>
    </row>
    <row r="161" spans="10:11" ht="12.75">
      <c r="J161" s="131"/>
      <c r="K161" s="131"/>
    </row>
    <row r="162" spans="10:11" ht="12.75">
      <c r="J162" s="131"/>
      <c r="K162" s="131"/>
    </row>
    <row r="163" spans="10:11" ht="12.75">
      <c r="J163" s="131"/>
      <c r="K163" s="131"/>
    </row>
    <row r="164" spans="10:11" ht="12.75">
      <c r="J164" s="131"/>
      <c r="K164" s="131"/>
    </row>
    <row r="165" spans="10:11" ht="12.75">
      <c r="J165" s="131"/>
      <c r="K165" s="131"/>
    </row>
    <row r="166" spans="10:11" ht="12.75">
      <c r="J166" s="131"/>
      <c r="K166" s="131"/>
    </row>
    <row r="167" spans="10:11" ht="12.75">
      <c r="J167" s="131"/>
      <c r="K167" s="131"/>
    </row>
    <row r="168" spans="10:11" ht="12.75">
      <c r="J168" s="131"/>
      <c r="K168" s="131"/>
    </row>
    <row r="169" spans="10:11" ht="12.75">
      <c r="J169" s="131"/>
      <c r="K169" s="131"/>
    </row>
    <row r="170" spans="10:11" ht="12.75">
      <c r="J170" s="131"/>
      <c r="K170" s="131"/>
    </row>
    <row r="171" spans="10:11" ht="12.75">
      <c r="J171" s="131"/>
      <c r="K171" s="131"/>
    </row>
    <row r="172" spans="10:11" ht="12.75">
      <c r="J172" s="131"/>
      <c r="K172" s="131"/>
    </row>
    <row r="173" spans="10:11" ht="12.75">
      <c r="J173" s="131"/>
      <c r="K173" s="131"/>
    </row>
    <row r="174" spans="10:11" ht="12.75">
      <c r="J174" s="131"/>
      <c r="K174" s="131"/>
    </row>
    <row r="175" spans="10:11" ht="12.75">
      <c r="J175" s="131"/>
      <c r="K175" s="131"/>
    </row>
    <row r="176" spans="10:11" ht="12.75">
      <c r="J176" s="131"/>
      <c r="K176" s="131"/>
    </row>
    <row r="177" spans="10:11" ht="12.75">
      <c r="J177" s="131"/>
      <c r="K177" s="131"/>
    </row>
    <row r="178" spans="10:11" ht="12.75">
      <c r="J178" s="131"/>
      <c r="K178" s="131"/>
    </row>
    <row r="179" spans="10:11" ht="12.75">
      <c r="J179" s="131"/>
      <c r="K179" s="131"/>
    </row>
    <row r="180" spans="10:11" ht="12.75">
      <c r="J180" s="131"/>
      <c r="K180" s="131"/>
    </row>
    <row r="181" spans="10:11" ht="12.75">
      <c r="J181" s="131"/>
      <c r="K181" s="131"/>
    </row>
    <row r="182" spans="10:11" ht="12.75">
      <c r="J182" s="131"/>
      <c r="K182" s="131"/>
    </row>
    <row r="183" spans="10:11" ht="12.75">
      <c r="J183" s="131"/>
      <c r="K183" s="131"/>
    </row>
    <row r="184" spans="10:11" ht="12.75">
      <c r="J184" s="131"/>
      <c r="K184" s="131"/>
    </row>
    <row r="185" spans="10:11" ht="12.75">
      <c r="J185" s="131"/>
      <c r="K185" s="131"/>
    </row>
    <row r="186" spans="10:11" ht="12.75">
      <c r="J186" s="131"/>
      <c r="K186" s="131"/>
    </row>
    <row r="187" spans="10:11" ht="12.75">
      <c r="J187" s="131"/>
      <c r="K187" s="131"/>
    </row>
    <row r="188" spans="10:11" ht="12.75">
      <c r="J188" s="131"/>
      <c r="K188" s="131"/>
    </row>
    <row r="189" spans="10:11" ht="12.75">
      <c r="J189" s="131"/>
      <c r="K189" s="131"/>
    </row>
    <row r="190" spans="10:11" ht="12.75">
      <c r="J190" s="131"/>
      <c r="K190" s="131"/>
    </row>
    <row r="191" spans="10:11" ht="12.75">
      <c r="J191" s="131"/>
      <c r="K191" s="131"/>
    </row>
    <row r="192" spans="10:11" ht="12.75">
      <c r="J192" s="131"/>
      <c r="K192" s="131"/>
    </row>
    <row r="193" spans="10:11" ht="12.75">
      <c r="J193" s="131"/>
      <c r="K193" s="131"/>
    </row>
    <row r="194" spans="10:11" ht="12.75">
      <c r="J194" s="131"/>
      <c r="K194" s="131"/>
    </row>
    <row r="195" spans="10:11" ht="12.75">
      <c r="J195" s="131"/>
      <c r="K195" s="131"/>
    </row>
    <row r="196" spans="10:11" ht="12.75">
      <c r="J196" s="131"/>
      <c r="K196" s="131"/>
    </row>
    <row r="197" spans="10:11" ht="12.75">
      <c r="J197" s="131"/>
      <c r="K197" s="131"/>
    </row>
    <row r="198" spans="10:11" ht="12.75">
      <c r="J198" s="131"/>
      <c r="K198" s="131"/>
    </row>
    <row r="199" spans="10:11" ht="12.75">
      <c r="J199" s="131"/>
      <c r="K199" s="131"/>
    </row>
    <row r="200" spans="10:11" ht="12.75">
      <c r="J200" s="131"/>
      <c r="K200" s="131"/>
    </row>
    <row r="201" spans="10:11" ht="12.75">
      <c r="J201" s="131"/>
      <c r="K201" s="131"/>
    </row>
    <row r="202" spans="10:11" ht="12.75">
      <c r="J202" s="131"/>
      <c r="K202" s="131"/>
    </row>
    <row r="203" spans="10:11" ht="12.75">
      <c r="J203" s="131"/>
      <c r="K203" s="131"/>
    </row>
    <row r="204" spans="10:11" ht="12.75">
      <c r="J204" s="131"/>
      <c r="K204" s="131"/>
    </row>
    <row r="205" spans="10:11" ht="12.75">
      <c r="J205" s="131"/>
      <c r="K205" s="131"/>
    </row>
    <row r="206" spans="10:11" ht="12.75">
      <c r="J206" s="131"/>
      <c r="K206" s="131"/>
    </row>
    <row r="207" spans="10:11" ht="12.75">
      <c r="J207" s="131"/>
      <c r="K207" s="131"/>
    </row>
    <row r="208" spans="10:11" ht="12.75">
      <c r="J208" s="131"/>
      <c r="K208" s="131"/>
    </row>
    <row r="209" spans="10:11" ht="12.75">
      <c r="J209" s="131"/>
      <c r="K209" s="131"/>
    </row>
    <row r="210" spans="10:11" ht="12.75">
      <c r="J210" s="131"/>
      <c r="K210" s="131"/>
    </row>
    <row r="211" spans="10:11" ht="12.75">
      <c r="J211" s="131"/>
      <c r="K211" s="131"/>
    </row>
    <row r="212" spans="10:11" ht="12.75">
      <c r="J212" s="131"/>
      <c r="K212" s="131"/>
    </row>
    <row r="213" spans="10:11" ht="12.75">
      <c r="J213" s="131"/>
      <c r="K213" s="131"/>
    </row>
    <row r="214" spans="10:11" ht="12.75">
      <c r="J214" s="131"/>
      <c r="K214" s="131"/>
    </row>
    <row r="215" spans="10:11" ht="12.75">
      <c r="J215" s="131"/>
      <c r="K215" s="131"/>
    </row>
    <row r="216" spans="10:11" ht="12.75">
      <c r="J216" s="131"/>
      <c r="K216" s="131"/>
    </row>
    <row r="217" spans="10:11" ht="12.75">
      <c r="J217" s="131"/>
      <c r="K217" s="131"/>
    </row>
    <row r="218" spans="10:11" ht="12.75">
      <c r="J218" s="131"/>
      <c r="K218" s="131"/>
    </row>
    <row r="219" spans="10:11" ht="12.75">
      <c r="J219" s="131"/>
      <c r="K219" s="131"/>
    </row>
    <row r="220" spans="10:11" ht="12.75">
      <c r="J220" s="131"/>
      <c r="K220" s="131"/>
    </row>
    <row r="221" spans="10:11" ht="12.75">
      <c r="J221" s="131"/>
      <c r="K221" s="131"/>
    </row>
    <row r="222" spans="10:11" ht="12.75">
      <c r="J222" s="131"/>
      <c r="K222" s="131"/>
    </row>
    <row r="223" spans="10:11" ht="12.75">
      <c r="J223" s="131"/>
      <c r="K223" s="131"/>
    </row>
    <row r="224" spans="10:11" ht="12.75">
      <c r="J224" s="131"/>
      <c r="K224" s="131"/>
    </row>
    <row r="225" spans="10:11" ht="12.75">
      <c r="J225" s="131"/>
      <c r="K225" s="131"/>
    </row>
    <row r="226" spans="10:11" ht="12.75">
      <c r="J226" s="131"/>
      <c r="K226" s="131"/>
    </row>
    <row r="227" spans="10:11" ht="12.75">
      <c r="J227" s="131"/>
      <c r="K227" s="131"/>
    </row>
    <row r="228" spans="10:11" ht="12.75">
      <c r="J228" s="131"/>
      <c r="K228" s="131"/>
    </row>
    <row r="229" spans="10:11" ht="12.75">
      <c r="J229" s="131"/>
      <c r="K229" s="131"/>
    </row>
    <row r="230" spans="10:11" ht="12.75">
      <c r="J230" s="131"/>
      <c r="K230" s="131"/>
    </row>
    <row r="231" spans="10:11" ht="12.75">
      <c r="J231" s="131"/>
      <c r="K231" s="131"/>
    </row>
    <row r="232" spans="10:11" ht="12.75">
      <c r="J232" s="131"/>
      <c r="K232" s="131"/>
    </row>
    <row r="233" spans="10:11" ht="12.75">
      <c r="J233" s="131"/>
      <c r="K233" s="131"/>
    </row>
    <row r="234" spans="10:11" ht="12.75">
      <c r="J234" s="131"/>
      <c r="K234" s="131"/>
    </row>
    <row r="235" spans="10:11" ht="12.75">
      <c r="J235" s="131"/>
      <c r="K235" s="131"/>
    </row>
    <row r="236" spans="10:11" ht="12.75">
      <c r="J236" s="131"/>
      <c r="K236" s="131"/>
    </row>
    <row r="237" spans="10:11" ht="12.75">
      <c r="J237" s="131"/>
      <c r="K237" s="131"/>
    </row>
    <row r="238" spans="10:11" ht="12.75">
      <c r="J238" s="131"/>
      <c r="K238" s="131"/>
    </row>
    <row r="239" spans="10:11" ht="12.75">
      <c r="J239" s="131"/>
      <c r="K239" s="131"/>
    </row>
    <row r="240" spans="10:11" ht="12.75">
      <c r="J240" s="131"/>
      <c r="K240" s="131"/>
    </row>
    <row r="241" spans="10:11" ht="12.75">
      <c r="J241" s="131"/>
      <c r="K241" s="131"/>
    </row>
    <row r="242" spans="10:11" ht="12.75">
      <c r="J242" s="131"/>
      <c r="K242" s="131"/>
    </row>
    <row r="243" spans="10:11" ht="12.75">
      <c r="J243" s="131"/>
      <c r="K243" s="131"/>
    </row>
    <row r="244" spans="10:11" ht="12.75">
      <c r="J244" s="131"/>
      <c r="K244" s="131"/>
    </row>
    <row r="245" spans="10:11" ht="12.75">
      <c r="J245" s="131"/>
      <c r="K245" s="131"/>
    </row>
    <row r="246" spans="10:11" ht="12.75">
      <c r="J246" s="131"/>
      <c r="K246" s="131"/>
    </row>
    <row r="247" spans="10:11" ht="12.75">
      <c r="J247" s="131"/>
      <c r="K247" s="131"/>
    </row>
    <row r="248" spans="10:11" ht="12.75">
      <c r="J248" s="131"/>
      <c r="K248" s="131"/>
    </row>
    <row r="249" spans="10:11" ht="12.75">
      <c r="J249" s="131"/>
      <c r="K249" s="131"/>
    </row>
    <row r="250" spans="10:11" ht="12.75">
      <c r="J250" s="131"/>
      <c r="K250" s="131"/>
    </row>
    <row r="251" spans="10:11" ht="12.75">
      <c r="J251" s="131"/>
      <c r="K251" s="131"/>
    </row>
    <row r="252" spans="10:11" ht="12.75">
      <c r="J252" s="131"/>
      <c r="K252" s="131"/>
    </row>
    <row r="253" spans="10:11" ht="12.75">
      <c r="J253" s="131"/>
      <c r="K253" s="131"/>
    </row>
    <row r="254" spans="10:11" ht="12.75">
      <c r="J254" s="131"/>
      <c r="K254" s="131"/>
    </row>
    <row r="255" spans="10:11" ht="12.75">
      <c r="J255" s="131"/>
      <c r="K255" s="131"/>
    </row>
    <row r="256" spans="10:11" ht="12.75">
      <c r="J256" s="131"/>
      <c r="K256" s="131"/>
    </row>
    <row r="257" spans="10:11" ht="12.75">
      <c r="J257" s="131"/>
      <c r="K257" s="131"/>
    </row>
    <row r="258" spans="10:11" ht="12.75">
      <c r="J258" s="131"/>
      <c r="K258" s="131"/>
    </row>
    <row r="259" spans="10:11" ht="12.75">
      <c r="J259" s="131"/>
      <c r="K259" s="131"/>
    </row>
    <row r="260" spans="10:11" ht="12.75">
      <c r="J260" s="131"/>
      <c r="K260" s="131"/>
    </row>
    <row r="261" spans="10:11" ht="12.75">
      <c r="J261" s="131"/>
      <c r="K261" s="131"/>
    </row>
    <row r="262" spans="10:11" ht="12.75">
      <c r="J262" s="131"/>
      <c r="K262" s="131"/>
    </row>
    <row r="263" spans="10:11" ht="12.75">
      <c r="J263" s="131"/>
      <c r="K263" s="131"/>
    </row>
    <row r="264" spans="10:11" ht="12.75">
      <c r="J264" s="131"/>
      <c r="K264" s="131"/>
    </row>
    <row r="265" spans="10:11" ht="12.75">
      <c r="J265" s="131"/>
      <c r="K265" s="131"/>
    </row>
    <row r="266" spans="10:11" ht="12.75">
      <c r="J266" s="131"/>
      <c r="K266" s="131"/>
    </row>
    <row r="267" spans="10:11" ht="12.75">
      <c r="J267" s="131"/>
      <c r="K267" s="131"/>
    </row>
    <row r="268" spans="10:11" ht="12.75">
      <c r="J268" s="131"/>
      <c r="K268" s="131"/>
    </row>
    <row r="269" spans="10:11" ht="12.75">
      <c r="J269" s="131"/>
      <c r="K269" s="131"/>
    </row>
    <row r="270" spans="10:11" ht="12.75">
      <c r="J270" s="131"/>
      <c r="K270" s="131"/>
    </row>
    <row r="271" spans="10:11" ht="12.75">
      <c r="J271" s="131"/>
      <c r="K271" s="131"/>
    </row>
    <row r="272" spans="10:11" ht="12.75">
      <c r="J272" s="131"/>
      <c r="K272" s="131"/>
    </row>
    <row r="273" spans="10:11" ht="12.75">
      <c r="J273" s="131"/>
      <c r="K273" s="131"/>
    </row>
    <row r="274" spans="10:11" ht="12.75">
      <c r="J274" s="131"/>
      <c r="K274" s="131"/>
    </row>
    <row r="275" spans="10:11" ht="12.75">
      <c r="J275" s="131"/>
      <c r="K275" s="131"/>
    </row>
    <row r="276" spans="10:11" ht="12.75">
      <c r="J276" s="131"/>
      <c r="K276" s="131"/>
    </row>
    <row r="277" spans="10:11" ht="12.75">
      <c r="J277" s="131"/>
      <c r="K277" s="131"/>
    </row>
    <row r="278" spans="10:11" ht="12.75">
      <c r="J278" s="131"/>
      <c r="K278" s="131"/>
    </row>
    <row r="279" spans="10:11" ht="12.75">
      <c r="J279" s="131"/>
      <c r="K279" s="131"/>
    </row>
    <row r="280" spans="10:11" ht="12.75">
      <c r="J280" s="131"/>
      <c r="K280" s="131"/>
    </row>
    <row r="281" spans="10:11" ht="12.75">
      <c r="J281" s="131"/>
      <c r="K281" s="131"/>
    </row>
    <row r="282" spans="10:11" ht="12.75">
      <c r="J282" s="131"/>
      <c r="K282" s="131"/>
    </row>
    <row r="283" spans="10:11" ht="12.75">
      <c r="J283" s="131"/>
      <c r="K283" s="131"/>
    </row>
    <row r="284" spans="10:11" ht="12.75">
      <c r="J284" s="131"/>
      <c r="K284" s="131"/>
    </row>
    <row r="285" spans="10:11" ht="12.75">
      <c r="J285" s="131"/>
      <c r="K285" s="131"/>
    </row>
    <row r="286" spans="10:11" ht="12.75">
      <c r="J286" s="131"/>
      <c r="K286" s="131"/>
    </row>
    <row r="287" spans="10:11" ht="12.75">
      <c r="J287" s="131"/>
      <c r="K287" s="131"/>
    </row>
    <row r="288" spans="10:11" ht="12.75">
      <c r="J288" s="131"/>
      <c r="K288" s="131"/>
    </row>
    <row r="289" spans="10:11" ht="12.75">
      <c r="J289" s="131"/>
      <c r="K289" s="131"/>
    </row>
    <row r="290" spans="10:11" ht="12.75">
      <c r="J290" s="131"/>
      <c r="K290" s="131"/>
    </row>
    <row r="291" spans="10:11" ht="12.75">
      <c r="J291" s="131"/>
      <c r="K291" s="131"/>
    </row>
    <row r="292" spans="10:11" ht="12.75">
      <c r="J292" s="131"/>
      <c r="K292" s="131"/>
    </row>
    <row r="293" spans="10:11" ht="12.75">
      <c r="J293" s="131"/>
      <c r="K293" s="131"/>
    </row>
    <row r="294" spans="10:11" ht="12.75">
      <c r="J294" s="131"/>
      <c r="K294" s="131"/>
    </row>
    <row r="295" spans="10:11" ht="12.75">
      <c r="J295" s="131"/>
      <c r="K295" s="131"/>
    </row>
    <row r="296" spans="10:11" ht="12.75">
      <c r="J296" s="131"/>
      <c r="K296" s="131"/>
    </row>
    <row r="297" spans="10:11" ht="12.75">
      <c r="J297" s="131"/>
      <c r="K297" s="131"/>
    </row>
    <row r="298" spans="10:11" ht="12.75">
      <c r="J298" s="131"/>
      <c r="K298" s="131"/>
    </row>
    <row r="299" spans="10:11" ht="12.75">
      <c r="J299" s="131"/>
      <c r="K299" s="131"/>
    </row>
    <row r="300" spans="10:11" ht="12.75">
      <c r="J300" s="131"/>
      <c r="K300" s="131"/>
    </row>
    <row r="301" spans="10:11" ht="12.75">
      <c r="J301" s="131"/>
      <c r="K301" s="131"/>
    </row>
    <row r="302" spans="10:11" ht="12.75">
      <c r="J302" s="131"/>
      <c r="K302" s="131"/>
    </row>
    <row r="303" spans="10:11" ht="12.75">
      <c r="J303" s="131"/>
      <c r="K303" s="131"/>
    </row>
    <row r="304" spans="10:11" ht="12.75">
      <c r="J304" s="131"/>
      <c r="K304" s="131"/>
    </row>
    <row r="305" spans="10:11" ht="12.75">
      <c r="J305" s="131"/>
      <c r="K305" s="131"/>
    </row>
    <row r="306" spans="10:11" ht="12.75">
      <c r="J306" s="131"/>
      <c r="K306" s="131"/>
    </row>
    <row r="307" spans="10:11" ht="12.75">
      <c r="J307" s="131"/>
      <c r="K307" s="131"/>
    </row>
    <row r="308" spans="10:11" ht="12.75">
      <c r="J308" s="131"/>
      <c r="K308" s="131"/>
    </row>
    <row r="309" spans="10:11" ht="12.75">
      <c r="J309" s="131"/>
      <c r="K309" s="131"/>
    </row>
    <row r="310" spans="10:11" ht="12.75">
      <c r="J310" s="131"/>
      <c r="K310" s="131"/>
    </row>
    <row r="311" spans="10:11" ht="12.75">
      <c r="J311" s="131"/>
      <c r="K311" s="131"/>
    </row>
    <row r="312" spans="10:11" ht="12.75">
      <c r="J312" s="131"/>
      <c r="K312" s="131"/>
    </row>
    <row r="313" spans="10:11" ht="12.75">
      <c r="J313" s="131"/>
      <c r="K313" s="131"/>
    </row>
    <row r="314" spans="10:11" ht="12.75">
      <c r="J314" s="131"/>
      <c r="K314" s="131"/>
    </row>
    <row r="315" spans="10:11" ht="12.75">
      <c r="J315" s="131"/>
      <c r="K315" s="131"/>
    </row>
    <row r="316" spans="10:11" ht="12.75">
      <c r="J316" s="131"/>
      <c r="K316" s="131"/>
    </row>
    <row r="317" spans="10:11" ht="12.75">
      <c r="J317" s="131"/>
      <c r="K317" s="131"/>
    </row>
    <row r="318" spans="10:11" ht="12.75">
      <c r="J318" s="131"/>
      <c r="K318" s="131"/>
    </row>
    <row r="319" spans="10:11" ht="12.75">
      <c r="J319" s="131"/>
      <c r="K319" s="131"/>
    </row>
    <row r="320" spans="10:11" ht="12.75">
      <c r="J320" s="131"/>
      <c r="K320" s="131"/>
    </row>
    <row r="321" spans="10:11" ht="12.75">
      <c r="J321" s="131"/>
      <c r="K321" s="131"/>
    </row>
    <row r="322" spans="10:11" ht="12.75">
      <c r="J322" s="131"/>
      <c r="K322" s="131"/>
    </row>
    <row r="323" spans="10:11" ht="12.75">
      <c r="J323" s="131"/>
      <c r="K323" s="131"/>
    </row>
    <row r="324" spans="10:11" ht="12.75">
      <c r="J324" s="131"/>
      <c r="K324" s="131"/>
    </row>
    <row r="325" spans="10:11" ht="12.75">
      <c r="J325" s="131"/>
      <c r="K325" s="131"/>
    </row>
    <row r="326" spans="10:11" ht="12.75">
      <c r="J326" s="131"/>
      <c r="K326" s="131"/>
    </row>
    <row r="327" spans="10:11" ht="12.75">
      <c r="J327" s="131"/>
      <c r="K327" s="131"/>
    </row>
    <row r="328" spans="10:11" ht="12.75">
      <c r="J328" s="131"/>
      <c r="K328" s="131"/>
    </row>
    <row r="329" spans="10:11" ht="12.75">
      <c r="J329" s="131"/>
      <c r="K329" s="131"/>
    </row>
    <row r="330" spans="10:11" ht="12.75">
      <c r="J330" s="131"/>
      <c r="K330" s="131"/>
    </row>
    <row r="331" spans="10:11" ht="12.75">
      <c r="J331" s="131"/>
      <c r="K331" s="131"/>
    </row>
    <row r="332" spans="10:11" ht="12.75">
      <c r="J332" s="131"/>
      <c r="K332" s="131"/>
    </row>
    <row r="333" spans="10:11" ht="12.75">
      <c r="J333" s="131"/>
      <c r="K333" s="131"/>
    </row>
    <row r="334" spans="10:11" ht="12.75">
      <c r="J334" s="131"/>
      <c r="K334" s="131"/>
    </row>
    <row r="335" spans="10:11" ht="12.75">
      <c r="J335" s="131"/>
      <c r="K335" s="131"/>
    </row>
    <row r="336" spans="10:11" ht="12.75">
      <c r="J336" s="131"/>
      <c r="K336" s="131"/>
    </row>
    <row r="337" spans="10:11" ht="12.75">
      <c r="J337" s="131"/>
      <c r="K337" s="131"/>
    </row>
    <row r="338" spans="10:11" ht="12.75">
      <c r="J338" s="131"/>
      <c r="K338" s="131"/>
    </row>
    <row r="339" spans="10:11" ht="12.75">
      <c r="J339" s="131"/>
      <c r="K339" s="131"/>
    </row>
    <row r="340" spans="10:11" ht="12.75">
      <c r="J340" s="131"/>
      <c r="K340" s="131"/>
    </row>
    <row r="341" spans="10:11" ht="12.75">
      <c r="J341" s="131"/>
      <c r="K341" s="131"/>
    </row>
    <row r="342" spans="10:11" ht="12.75">
      <c r="J342" s="131"/>
      <c r="K342" s="131"/>
    </row>
    <row r="343" spans="10:11" ht="12.75">
      <c r="J343" s="131"/>
      <c r="K343" s="131"/>
    </row>
    <row r="344" spans="10:11" ht="12.75">
      <c r="J344" s="131"/>
      <c r="K344" s="131"/>
    </row>
    <row r="345" spans="10:11" ht="12.75">
      <c r="J345" s="131"/>
      <c r="K345" s="131"/>
    </row>
    <row r="346" spans="10:11" ht="12.75">
      <c r="J346" s="131"/>
      <c r="K346" s="131"/>
    </row>
    <row r="347" spans="10:11" ht="12.75">
      <c r="J347" s="131"/>
      <c r="K347" s="131"/>
    </row>
    <row r="348" spans="10:11" ht="12.75">
      <c r="J348" s="131"/>
      <c r="K348" s="131"/>
    </row>
    <row r="349" spans="10:11" ht="12.75">
      <c r="J349" s="131"/>
      <c r="K349" s="131"/>
    </row>
    <row r="350" spans="10:11" ht="12.75">
      <c r="J350" s="131"/>
      <c r="K350" s="131"/>
    </row>
    <row r="351" spans="10:11" ht="12.75">
      <c r="J351" s="131"/>
      <c r="K351" s="131"/>
    </row>
    <row r="352" spans="10:11" ht="12.75">
      <c r="J352" s="131"/>
      <c r="K352" s="131"/>
    </row>
    <row r="353" spans="10:11" ht="12.75">
      <c r="J353" s="131"/>
      <c r="K353" s="131"/>
    </row>
    <row r="354" spans="10:11" ht="12.75">
      <c r="J354" s="131"/>
      <c r="K354" s="131"/>
    </row>
    <row r="355" spans="10:11" ht="12.75">
      <c r="J355" s="131"/>
      <c r="K355" s="131"/>
    </row>
    <row r="356" spans="10:11" ht="12.75">
      <c r="J356" s="131"/>
      <c r="K356" s="131"/>
    </row>
    <row r="357" spans="10:11" ht="12.75">
      <c r="J357" s="131"/>
      <c r="K357" s="131"/>
    </row>
    <row r="358" spans="10:11" ht="12.75">
      <c r="J358" s="131"/>
      <c r="K358" s="131"/>
    </row>
    <row r="359" spans="10:11" ht="12.75">
      <c r="J359" s="131"/>
      <c r="K359" s="131"/>
    </row>
    <row r="360" spans="10:11" ht="12.75">
      <c r="J360" s="131"/>
      <c r="K360" s="131"/>
    </row>
    <row r="361" spans="10:11" ht="12.75">
      <c r="J361" s="131"/>
      <c r="K361" s="131"/>
    </row>
    <row r="362" spans="10:11" ht="12.75">
      <c r="J362" s="131"/>
      <c r="K362" s="131"/>
    </row>
    <row r="363" spans="10:11" ht="12.75">
      <c r="J363" s="131"/>
      <c r="K363" s="131"/>
    </row>
    <row r="364" spans="10:11" ht="12.75">
      <c r="J364" s="131"/>
      <c r="K364" s="131"/>
    </row>
    <row r="365" spans="10:11" ht="12.75">
      <c r="J365" s="131"/>
      <c r="K365" s="131"/>
    </row>
    <row r="366" spans="10:11" ht="12.75">
      <c r="J366" s="131"/>
      <c r="K366" s="131"/>
    </row>
    <row r="367" spans="10:11" ht="12.75">
      <c r="J367" s="131"/>
      <c r="K367" s="131"/>
    </row>
    <row r="368" spans="10:11" ht="12.75">
      <c r="J368" s="131"/>
      <c r="K368" s="131"/>
    </row>
    <row r="369" spans="10:11" ht="12.75">
      <c r="J369" s="131"/>
      <c r="K369" s="131"/>
    </row>
    <row r="370" spans="10:11" ht="12.75">
      <c r="J370" s="131"/>
      <c r="K370" s="131"/>
    </row>
    <row r="371" spans="10:11" ht="12.75">
      <c r="J371" s="131"/>
      <c r="K371" s="131"/>
    </row>
    <row r="372" spans="10:11" ht="12.75">
      <c r="J372" s="131"/>
      <c r="K372" s="131"/>
    </row>
    <row r="373" spans="10:11" ht="12.75">
      <c r="J373" s="131"/>
      <c r="K373" s="131"/>
    </row>
    <row r="374" spans="10:11" ht="12.75">
      <c r="J374" s="131"/>
      <c r="K374" s="131"/>
    </row>
    <row r="375" spans="10:11" ht="12.75">
      <c r="J375" s="131"/>
      <c r="K375" s="131"/>
    </row>
    <row r="376" spans="10:11" ht="12.75">
      <c r="J376" s="131"/>
      <c r="K376" s="131"/>
    </row>
    <row r="377" spans="10:11" ht="12.75">
      <c r="J377" s="131"/>
      <c r="K377" s="131"/>
    </row>
    <row r="378" spans="10:11" ht="12.75">
      <c r="J378" s="131"/>
      <c r="K378" s="131"/>
    </row>
    <row r="379" spans="10:11" ht="12.75">
      <c r="J379" s="131"/>
      <c r="K379" s="131"/>
    </row>
    <row r="380" spans="10:11" ht="12.75">
      <c r="J380" s="131"/>
      <c r="K380" s="131"/>
    </row>
    <row r="381" spans="10:11" ht="12.75">
      <c r="J381" s="131"/>
      <c r="K381" s="131"/>
    </row>
    <row r="382" spans="10:11" ht="12.75">
      <c r="J382" s="131"/>
      <c r="K382" s="131"/>
    </row>
    <row r="383" spans="10:11" ht="12.75">
      <c r="J383" s="131"/>
      <c r="K383" s="131"/>
    </row>
    <row r="384" spans="10:11" ht="12.75">
      <c r="J384" s="131"/>
      <c r="K384" s="131"/>
    </row>
    <row r="385" spans="10:11" ht="12.75">
      <c r="J385" s="131"/>
      <c r="K385" s="131"/>
    </row>
    <row r="386" spans="10:11" ht="12.75">
      <c r="J386" s="131"/>
      <c r="K386" s="131"/>
    </row>
    <row r="387" spans="10:11" ht="12.75">
      <c r="J387" s="131"/>
      <c r="K387" s="131"/>
    </row>
    <row r="388" spans="10:11" ht="12.75">
      <c r="J388" s="131"/>
      <c r="K388" s="131"/>
    </row>
    <row r="389" spans="10:11" ht="12.75">
      <c r="J389" s="131"/>
      <c r="K389" s="131"/>
    </row>
    <row r="390" spans="10:11" ht="12.75">
      <c r="J390" s="131"/>
      <c r="K390" s="131"/>
    </row>
    <row r="391" spans="10:11" ht="12.75">
      <c r="J391" s="131"/>
      <c r="K391" s="131"/>
    </row>
    <row r="392" spans="10:11" ht="12.75">
      <c r="J392" s="131"/>
      <c r="K392" s="131"/>
    </row>
    <row r="393" spans="10:11" ht="12.75">
      <c r="J393" s="131"/>
      <c r="K393" s="131"/>
    </row>
    <row r="394" spans="10:11" ht="12.75">
      <c r="J394" s="131"/>
      <c r="K394" s="131"/>
    </row>
    <row r="395" spans="10:11" ht="12.75">
      <c r="J395" s="131"/>
      <c r="K395" s="131"/>
    </row>
    <row r="396" spans="10:11" ht="12.75">
      <c r="J396" s="131"/>
      <c r="K396" s="131"/>
    </row>
    <row r="397" spans="10:11" ht="12.75">
      <c r="J397" s="131"/>
      <c r="K397" s="131"/>
    </row>
    <row r="398" spans="10:11" ht="12.75">
      <c r="J398" s="131"/>
      <c r="K398" s="131"/>
    </row>
    <row r="399" spans="10:11" ht="12.75">
      <c r="J399" s="131"/>
      <c r="K399" s="131"/>
    </row>
    <row r="400" spans="10:11" ht="12.75">
      <c r="J400" s="131"/>
      <c r="K400" s="131"/>
    </row>
    <row r="401" spans="10:11" ht="12.75">
      <c r="J401" s="131"/>
      <c r="K401" s="131"/>
    </row>
    <row r="402" spans="10:11" ht="12.75">
      <c r="J402" s="131"/>
      <c r="K402" s="131"/>
    </row>
    <row r="403" spans="10:11" ht="12.75">
      <c r="J403" s="131"/>
      <c r="K403" s="131"/>
    </row>
    <row r="404" spans="10:11" ht="12.75">
      <c r="J404" s="131"/>
      <c r="K404" s="131"/>
    </row>
    <row r="405" spans="10:11" ht="12.75">
      <c r="J405" s="131"/>
      <c r="K405" s="131"/>
    </row>
    <row r="406" spans="10:11" ht="12.75">
      <c r="J406" s="131"/>
      <c r="K406" s="131"/>
    </row>
    <row r="407" spans="10:11" ht="12.75">
      <c r="J407" s="131"/>
      <c r="K407" s="131"/>
    </row>
    <row r="408" spans="10:11" ht="12.75">
      <c r="J408" s="131"/>
      <c r="K408" s="131"/>
    </row>
    <row r="409" spans="10:11" ht="12.75">
      <c r="J409" s="131"/>
      <c r="K409" s="131"/>
    </row>
    <row r="410" spans="10:11" ht="12.75">
      <c r="J410" s="131"/>
      <c r="K410" s="131"/>
    </row>
    <row r="411" spans="10:11" ht="12.75">
      <c r="J411" s="131"/>
      <c r="K411" s="131"/>
    </row>
    <row r="412" spans="10:11" ht="12.75">
      <c r="J412" s="131"/>
      <c r="K412" s="131"/>
    </row>
    <row r="413" spans="10:11" ht="12.75">
      <c r="J413" s="131"/>
      <c r="K413" s="131"/>
    </row>
    <row r="414" spans="10:11" ht="12.75">
      <c r="J414" s="131"/>
      <c r="K414" s="131"/>
    </row>
    <row r="415" spans="10:11" ht="12.75">
      <c r="J415" s="131"/>
      <c r="K415" s="131"/>
    </row>
    <row r="416" spans="10:11" ht="12.75">
      <c r="J416" s="131"/>
      <c r="K416" s="131"/>
    </row>
    <row r="417" spans="10:11" ht="12.75">
      <c r="J417" s="131"/>
      <c r="K417" s="131"/>
    </row>
    <row r="418" spans="10:11" ht="12.75">
      <c r="J418" s="131"/>
      <c r="K418" s="131"/>
    </row>
    <row r="419" spans="10:11" ht="12.75">
      <c r="J419" s="131"/>
      <c r="K419" s="131"/>
    </row>
    <row r="420" spans="10:11" ht="12.75">
      <c r="J420" s="131"/>
      <c r="K420" s="131"/>
    </row>
    <row r="421" spans="10:11" ht="12.75">
      <c r="J421" s="131"/>
      <c r="K421" s="131"/>
    </row>
    <row r="422" spans="10:11" ht="12.75">
      <c r="J422" s="131"/>
      <c r="K422" s="131"/>
    </row>
    <row r="423" spans="10:11" ht="12.75">
      <c r="J423" s="131"/>
      <c r="K423" s="131"/>
    </row>
    <row r="424" spans="10:11" ht="12.75">
      <c r="J424" s="131"/>
      <c r="K424" s="131"/>
    </row>
    <row r="425" spans="10:11" ht="12.75">
      <c r="J425" s="131"/>
      <c r="K425" s="131"/>
    </row>
    <row r="426" spans="10:11" ht="12.75">
      <c r="J426" s="131"/>
      <c r="K426" s="131"/>
    </row>
    <row r="427" spans="10:11" ht="12.75">
      <c r="J427" s="131"/>
      <c r="K427" s="131"/>
    </row>
    <row r="428" spans="10:11" ht="12.75">
      <c r="J428" s="131"/>
      <c r="K428" s="131"/>
    </row>
    <row r="429" spans="10:11" ht="12.75">
      <c r="J429" s="131"/>
      <c r="K429" s="131"/>
    </row>
    <row r="430" spans="10:11" ht="12.75">
      <c r="J430" s="131"/>
      <c r="K430" s="131"/>
    </row>
    <row r="431" spans="10:11" ht="12.75">
      <c r="J431" s="131"/>
      <c r="K431" s="131"/>
    </row>
    <row r="432" spans="10:11" ht="12.75">
      <c r="J432" s="131"/>
      <c r="K432" s="131"/>
    </row>
    <row r="433" spans="10:11" ht="12.75">
      <c r="J433" s="131"/>
      <c r="K433" s="131"/>
    </row>
    <row r="434" spans="10:11" ht="12.75">
      <c r="J434" s="131"/>
      <c r="K434" s="131"/>
    </row>
    <row r="435" spans="10:11" ht="12.75">
      <c r="J435" s="131"/>
      <c r="K435" s="131"/>
    </row>
    <row r="436" spans="10:11" ht="12.75">
      <c r="J436" s="131"/>
      <c r="K436" s="131"/>
    </row>
    <row r="437" spans="10:11" ht="12.75">
      <c r="J437" s="131"/>
      <c r="K437" s="131"/>
    </row>
    <row r="438" spans="10:11" ht="12.75">
      <c r="J438" s="131"/>
      <c r="K438" s="131"/>
    </row>
    <row r="439" spans="10:11" ht="12.75">
      <c r="J439" s="131"/>
      <c r="K439" s="131"/>
    </row>
    <row r="440" spans="10:11" ht="12.75">
      <c r="J440" s="131"/>
      <c r="K440" s="131"/>
    </row>
    <row r="441" spans="10:11" ht="12.75">
      <c r="J441" s="131"/>
      <c r="K441" s="131"/>
    </row>
    <row r="442" spans="10:11" ht="12.75">
      <c r="J442" s="131"/>
      <c r="K442" s="131"/>
    </row>
    <row r="443" spans="10:11" ht="12.75">
      <c r="J443" s="131"/>
      <c r="K443" s="131"/>
    </row>
    <row r="444" spans="10:11" ht="12.75">
      <c r="J444" s="131"/>
      <c r="K444" s="131"/>
    </row>
    <row r="445" spans="10:11" ht="12.75">
      <c r="J445" s="131"/>
      <c r="K445" s="131"/>
    </row>
    <row r="446" spans="10:11" ht="12.75">
      <c r="J446" s="131"/>
      <c r="K446" s="131"/>
    </row>
    <row r="447" spans="10:11" ht="12.75">
      <c r="J447" s="131"/>
      <c r="K447" s="131"/>
    </row>
    <row r="448" spans="10:11" ht="12.75">
      <c r="J448" s="131"/>
      <c r="K448" s="131"/>
    </row>
    <row r="449" spans="10:11" ht="12.75">
      <c r="J449" s="131"/>
      <c r="K449" s="131"/>
    </row>
    <row r="450" spans="10:11" ht="12.75">
      <c r="J450" s="131"/>
      <c r="K450" s="131"/>
    </row>
    <row r="451" spans="10:11" ht="12.75">
      <c r="J451" s="131"/>
      <c r="K451" s="131"/>
    </row>
    <row r="452" spans="10:11" ht="12.75">
      <c r="J452" s="131"/>
      <c r="K452" s="131"/>
    </row>
    <row r="453" spans="10:11" ht="12.75">
      <c r="J453" s="131"/>
      <c r="K453" s="131"/>
    </row>
    <row r="454" spans="10:11" ht="12.75">
      <c r="J454" s="131"/>
      <c r="K454" s="131"/>
    </row>
    <row r="455" spans="10:11" ht="12.75">
      <c r="J455" s="131"/>
      <c r="K455" s="131"/>
    </row>
    <row r="456" spans="10:11" ht="12.75">
      <c r="J456" s="131"/>
      <c r="K456" s="131"/>
    </row>
    <row r="457" spans="10:11" ht="12.75">
      <c r="J457" s="131"/>
      <c r="K457" s="131"/>
    </row>
    <row r="458" spans="10:11" ht="12.75">
      <c r="J458" s="131"/>
      <c r="K458" s="131"/>
    </row>
    <row r="459" spans="10:11" ht="12.75">
      <c r="J459" s="131"/>
      <c r="K459" s="131"/>
    </row>
    <row r="460" spans="10:11" ht="12.75">
      <c r="J460" s="131"/>
      <c r="K460" s="131"/>
    </row>
    <row r="461" spans="10:11" ht="12.75">
      <c r="J461" s="131"/>
      <c r="K461" s="131"/>
    </row>
    <row r="462" spans="10:11" ht="12.75">
      <c r="J462" s="131"/>
      <c r="K462" s="131"/>
    </row>
    <row r="463" spans="10:11" ht="12.75">
      <c r="J463" s="131"/>
      <c r="K463" s="131"/>
    </row>
    <row r="464" spans="10:11" ht="12.75">
      <c r="J464" s="131"/>
      <c r="K464" s="131"/>
    </row>
    <row r="465" spans="10:11" ht="12.75">
      <c r="J465" s="131"/>
      <c r="K465" s="131"/>
    </row>
    <row r="466" spans="10:11" ht="12.75">
      <c r="J466" s="131"/>
      <c r="K466" s="131"/>
    </row>
    <row r="467" spans="10:11" ht="12.75">
      <c r="J467" s="131"/>
      <c r="K467" s="131"/>
    </row>
    <row r="468" spans="10:11" ht="12.75">
      <c r="J468" s="131"/>
      <c r="K468" s="131"/>
    </row>
    <row r="469" spans="10:11" ht="12.75">
      <c r="J469" s="131"/>
      <c r="K469" s="131"/>
    </row>
    <row r="470" spans="10:11" ht="12.75">
      <c r="J470" s="131"/>
      <c r="K470" s="131"/>
    </row>
    <row r="471" spans="10:11" ht="12.75">
      <c r="J471" s="131"/>
      <c r="K471" s="131"/>
    </row>
    <row r="472" spans="10:11" ht="12.75">
      <c r="J472" s="131"/>
      <c r="K472" s="131"/>
    </row>
    <row r="473" spans="10:11" ht="12.75">
      <c r="J473" s="131"/>
      <c r="K473" s="131"/>
    </row>
    <row r="474" spans="10:11" ht="12.75">
      <c r="J474" s="131"/>
      <c r="K474" s="131"/>
    </row>
    <row r="475" spans="10:11" ht="12.75">
      <c r="J475" s="131"/>
      <c r="K475" s="131"/>
    </row>
    <row r="476" spans="10:11" ht="12.75">
      <c r="J476" s="131"/>
      <c r="K476" s="131"/>
    </row>
    <row r="477" spans="10:11" ht="12.75">
      <c r="J477" s="131"/>
      <c r="K477" s="131"/>
    </row>
    <row r="478" spans="10:11" ht="12.75">
      <c r="J478" s="131"/>
      <c r="K478" s="131"/>
    </row>
    <row r="479" spans="10:11" ht="12.75">
      <c r="J479" s="131"/>
      <c r="K479" s="131"/>
    </row>
    <row r="480" spans="10:11" ht="12.75">
      <c r="J480" s="131"/>
      <c r="K480" s="131"/>
    </row>
    <row r="481" spans="10:11" ht="12.75">
      <c r="J481" s="131"/>
      <c r="K481" s="131"/>
    </row>
    <row r="482" spans="10:11" ht="12.75">
      <c r="J482" s="131"/>
      <c r="K482" s="131"/>
    </row>
    <row r="483" spans="10:11" ht="12.75">
      <c r="J483" s="131"/>
      <c r="K483" s="131"/>
    </row>
    <row r="484" spans="10:11" ht="12.75">
      <c r="J484" s="131"/>
      <c r="K484" s="131"/>
    </row>
    <row r="485" spans="10:11" ht="12.75">
      <c r="J485" s="131"/>
      <c r="K485" s="131"/>
    </row>
    <row r="486" spans="10:11" ht="12.75">
      <c r="J486" s="131"/>
      <c r="K486" s="131"/>
    </row>
    <row r="487" spans="10:11" ht="12.75">
      <c r="J487" s="131"/>
      <c r="K487" s="131"/>
    </row>
    <row r="488" spans="10:11" ht="12.75">
      <c r="J488" s="131"/>
      <c r="K488" s="131"/>
    </row>
    <row r="489" spans="10:11" ht="12.75">
      <c r="J489" s="131"/>
      <c r="K489" s="131"/>
    </row>
    <row r="490" spans="10:11" ht="12.75">
      <c r="J490" s="131"/>
      <c r="K490" s="131"/>
    </row>
    <row r="491" spans="10:11" ht="12.75">
      <c r="J491" s="131"/>
      <c r="K491" s="131"/>
    </row>
    <row r="492" spans="10:11" ht="12.75">
      <c r="J492" s="131"/>
      <c r="K492" s="131"/>
    </row>
    <row r="493" spans="10:11" ht="12.75">
      <c r="J493" s="131"/>
      <c r="K493" s="131"/>
    </row>
    <row r="494" spans="10:11" ht="12.75">
      <c r="J494" s="131"/>
      <c r="K494" s="131"/>
    </row>
    <row r="495" spans="10:11" ht="12.75">
      <c r="J495" s="131"/>
      <c r="K495" s="131"/>
    </row>
    <row r="496" spans="10:11" ht="12.75">
      <c r="J496" s="131"/>
      <c r="K496" s="131"/>
    </row>
    <row r="497" spans="10:11" ht="12.75">
      <c r="J497" s="131"/>
      <c r="K497" s="131"/>
    </row>
    <row r="498" spans="10:11" ht="12.75">
      <c r="J498" s="131"/>
      <c r="K498" s="131"/>
    </row>
    <row r="499" spans="10:11" ht="12.75">
      <c r="J499" s="131"/>
      <c r="K499" s="131"/>
    </row>
    <row r="500" spans="10:11" ht="12.75">
      <c r="J500" s="131"/>
      <c r="K500" s="131"/>
    </row>
    <row r="501" spans="10:11" ht="12.75">
      <c r="J501" s="131"/>
      <c r="K501" s="131"/>
    </row>
    <row r="502" spans="10:11" ht="12.75">
      <c r="J502" s="131"/>
      <c r="K502" s="131"/>
    </row>
    <row r="503" spans="10:11" ht="12.75">
      <c r="J503" s="131"/>
      <c r="K503" s="131"/>
    </row>
    <row r="504" spans="10:11" ht="12.75">
      <c r="J504" s="131"/>
      <c r="K504" s="131"/>
    </row>
    <row r="505" spans="10:11" ht="12.75">
      <c r="J505" s="131"/>
      <c r="K505" s="131"/>
    </row>
    <row r="506" spans="10:11" ht="12.75">
      <c r="J506" s="131"/>
      <c r="K506" s="131"/>
    </row>
    <row r="507" spans="10:11" ht="12.75">
      <c r="J507" s="131"/>
      <c r="K507" s="131"/>
    </row>
    <row r="508" spans="10:11" ht="12.75">
      <c r="J508" s="131"/>
      <c r="K508" s="131"/>
    </row>
    <row r="509" spans="10:11" ht="12.75">
      <c r="J509" s="131"/>
      <c r="K509" s="131"/>
    </row>
    <row r="510" spans="10:11" ht="12.75">
      <c r="J510" s="131"/>
      <c r="K510" s="131"/>
    </row>
    <row r="511" spans="10:11" ht="12.75">
      <c r="J511" s="131"/>
      <c r="K511" s="131"/>
    </row>
    <row r="512" spans="10:11" ht="12.75">
      <c r="J512" s="131"/>
      <c r="K512" s="131"/>
    </row>
    <row r="513" spans="10:11" ht="12.75">
      <c r="J513" s="131"/>
      <c r="K513" s="131"/>
    </row>
    <row r="514" spans="10:11" ht="12.75">
      <c r="J514" s="131"/>
      <c r="K514" s="131"/>
    </row>
    <row r="515" spans="10:11" ht="12.75">
      <c r="J515" s="131"/>
      <c r="K515" s="131"/>
    </row>
    <row r="516" spans="10:11" ht="12.75">
      <c r="J516" s="131"/>
      <c r="K516" s="131"/>
    </row>
    <row r="517" spans="10:11" ht="12.75">
      <c r="J517" s="131"/>
      <c r="K517" s="131"/>
    </row>
    <row r="518" spans="10:11" ht="12.75">
      <c r="J518" s="131"/>
      <c r="K518" s="131"/>
    </row>
    <row r="519" spans="10:11" ht="12.75">
      <c r="J519" s="131"/>
      <c r="K519" s="131"/>
    </row>
    <row r="520" spans="10:11" ht="12.75">
      <c r="J520" s="131"/>
      <c r="K520" s="131"/>
    </row>
    <row r="521" spans="10:11" ht="12.75">
      <c r="J521" s="131"/>
      <c r="K521" s="131"/>
    </row>
    <row r="522" spans="10:11" ht="12.75">
      <c r="J522" s="131"/>
      <c r="K522" s="131"/>
    </row>
    <row r="523" spans="10:11" ht="12.75">
      <c r="J523" s="131"/>
      <c r="K523" s="131"/>
    </row>
    <row r="524" spans="10:11" ht="12.75">
      <c r="J524" s="131"/>
      <c r="K524" s="131"/>
    </row>
    <row r="525" spans="10:11" ht="12.75">
      <c r="J525" s="131"/>
      <c r="K525" s="131"/>
    </row>
    <row r="526" spans="10:11" ht="12.75">
      <c r="J526" s="131"/>
      <c r="K526" s="131"/>
    </row>
    <row r="527" spans="10:11" ht="12.75">
      <c r="J527" s="131"/>
      <c r="K527" s="131"/>
    </row>
    <row r="528" spans="10:11" ht="12.75">
      <c r="J528" s="131"/>
      <c r="K528" s="131"/>
    </row>
    <row r="529" spans="10:11" ht="12.75">
      <c r="J529" s="131"/>
      <c r="K529" s="131"/>
    </row>
    <row r="530" spans="10:11" ht="12.75">
      <c r="J530" s="131"/>
      <c r="K530" s="131"/>
    </row>
    <row r="531" spans="10:11" ht="12.75">
      <c r="J531" s="131"/>
      <c r="K531" s="131"/>
    </row>
    <row r="532" spans="10:11" ht="12.75">
      <c r="J532" s="131"/>
      <c r="K532" s="131"/>
    </row>
    <row r="533" spans="10:11" ht="12.75">
      <c r="J533" s="131"/>
      <c r="K533" s="131"/>
    </row>
    <row r="534" spans="10:11" ht="12.75">
      <c r="J534" s="131"/>
      <c r="K534" s="131"/>
    </row>
    <row r="535" spans="10:11" ht="12.75">
      <c r="J535" s="131"/>
      <c r="K535" s="131"/>
    </row>
    <row r="536" spans="10:11" ht="12.75">
      <c r="J536" s="131"/>
      <c r="K536" s="131"/>
    </row>
    <row r="537" spans="10:11" ht="12.75">
      <c r="J537" s="131"/>
      <c r="K537" s="131"/>
    </row>
    <row r="538" spans="10:11" ht="12.75">
      <c r="J538" s="131"/>
      <c r="K538" s="131"/>
    </row>
    <row r="539" spans="10:11" ht="12.75">
      <c r="J539" s="131"/>
      <c r="K539" s="131"/>
    </row>
    <row r="540" spans="10:11" ht="12.75">
      <c r="J540" s="131"/>
      <c r="K540" s="131"/>
    </row>
    <row r="541" spans="10:11" ht="12.75">
      <c r="J541" s="131"/>
      <c r="K541" s="131"/>
    </row>
    <row r="542" spans="10:11" ht="12.75">
      <c r="J542" s="131"/>
      <c r="K542" s="131"/>
    </row>
    <row r="543" spans="10:11" ht="12.75">
      <c r="J543" s="131"/>
      <c r="K543" s="131"/>
    </row>
    <row r="544" spans="10:11" ht="12.75">
      <c r="J544" s="131"/>
      <c r="K544" s="131"/>
    </row>
    <row r="545" spans="10:11" ht="12.75">
      <c r="J545" s="131"/>
      <c r="K545" s="131"/>
    </row>
    <row r="546" spans="10:11" ht="12.75">
      <c r="J546" s="131"/>
      <c r="K546" s="131"/>
    </row>
    <row r="547" spans="10:11" ht="12.75">
      <c r="J547" s="131"/>
      <c r="K547" s="131"/>
    </row>
    <row r="548" spans="10:11" ht="12.75">
      <c r="J548" s="131"/>
      <c r="K548" s="131"/>
    </row>
    <row r="549" spans="10:11" ht="12.75">
      <c r="J549" s="131"/>
      <c r="K549" s="131"/>
    </row>
    <row r="550" spans="10:11" ht="12.75">
      <c r="J550" s="131"/>
      <c r="K550" s="131"/>
    </row>
    <row r="551" spans="10:11" ht="12.75">
      <c r="J551" s="131"/>
      <c r="K551" s="131"/>
    </row>
    <row r="552" spans="10:11" ht="12.75">
      <c r="J552" s="131"/>
      <c r="K552" s="131"/>
    </row>
    <row r="553" spans="10:11" ht="12.75">
      <c r="J553" s="131"/>
      <c r="K553" s="131"/>
    </row>
    <row r="554" spans="10:11" ht="12.75">
      <c r="J554" s="131"/>
      <c r="K554" s="131"/>
    </row>
    <row r="555" spans="10:11" ht="12.75">
      <c r="J555" s="131"/>
      <c r="K555" s="131"/>
    </row>
    <row r="556" spans="10:11" ht="12.75">
      <c r="J556" s="131"/>
      <c r="K556" s="131"/>
    </row>
    <row r="557" spans="10:11" ht="12.75">
      <c r="J557" s="131"/>
      <c r="K557" s="131"/>
    </row>
    <row r="558" spans="10:11" ht="12.75">
      <c r="J558" s="131"/>
      <c r="K558" s="131"/>
    </row>
    <row r="559" spans="10:11" ht="12.75">
      <c r="J559" s="131"/>
      <c r="K559" s="131"/>
    </row>
    <row r="560" spans="10:11" ht="12.75">
      <c r="J560" s="131"/>
      <c r="K560" s="131"/>
    </row>
    <row r="561" spans="10:11" ht="12.75">
      <c r="J561" s="131"/>
      <c r="K561" s="131"/>
    </row>
    <row r="562" spans="10:11" ht="12.75">
      <c r="J562" s="131"/>
      <c r="K562" s="131"/>
    </row>
    <row r="563" spans="10:11" ht="12.75">
      <c r="J563" s="131"/>
      <c r="K563" s="131"/>
    </row>
    <row r="564" spans="10:11" ht="12.75">
      <c r="J564" s="131"/>
      <c r="K564" s="131"/>
    </row>
    <row r="565" spans="10:11" ht="12.75">
      <c r="J565" s="131"/>
      <c r="K565" s="131"/>
    </row>
    <row r="566" spans="10:11" ht="12.75">
      <c r="J566" s="131"/>
      <c r="K566" s="131"/>
    </row>
    <row r="567" spans="10:11" ht="12.75">
      <c r="J567" s="131"/>
      <c r="K567" s="131"/>
    </row>
    <row r="568" spans="10:11" ht="12.75">
      <c r="J568" s="131"/>
      <c r="K568" s="131"/>
    </row>
    <row r="569" spans="10:11" ht="12.75">
      <c r="J569" s="131"/>
      <c r="K569" s="131"/>
    </row>
    <row r="570" spans="10:11" ht="12.75">
      <c r="J570" s="131"/>
      <c r="K570" s="131"/>
    </row>
    <row r="571" spans="10:11" ht="12.75">
      <c r="J571" s="131"/>
      <c r="K571" s="131"/>
    </row>
    <row r="572" spans="10:11" ht="12.75">
      <c r="J572" s="131"/>
      <c r="K572" s="131"/>
    </row>
    <row r="573" spans="10:11" ht="12.75">
      <c r="J573" s="131"/>
      <c r="K573" s="131"/>
    </row>
    <row r="574" spans="10:11" ht="12.75">
      <c r="J574" s="131"/>
      <c r="K574" s="131"/>
    </row>
    <row r="575" spans="10:11" ht="12.75">
      <c r="J575" s="131"/>
      <c r="K575" s="131"/>
    </row>
    <row r="576" spans="10:11" ht="12.75">
      <c r="J576" s="131"/>
      <c r="K576" s="131"/>
    </row>
    <row r="577" spans="10:11" ht="12.75">
      <c r="J577" s="131"/>
      <c r="K577" s="131"/>
    </row>
    <row r="578" spans="10:11" ht="12.75">
      <c r="J578" s="131"/>
      <c r="K578" s="131"/>
    </row>
    <row r="579" spans="10:11" ht="12.75">
      <c r="J579" s="131"/>
      <c r="K579" s="131"/>
    </row>
    <row r="580" spans="10:11" ht="12.75">
      <c r="J580" s="131"/>
      <c r="K580" s="131"/>
    </row>
    <row r="581" spans="10:11" ht="12.75">
      <c r="J581" s="131"/>
      <c r="K581" s="131"/>
    </row>
    <row r="582" spans="10:11" ht="12.75">
      <c r="J582" s="131"/>
      <c r="K582" s="131"/>
    </row>
    <row r="583" spans="10:11" ht="12.75">
      <c r="J583" s="131"/>
      <c r="K583" s="131"/>
    </row>
    <row r="584" spans="10:11" ht="12.75">
      <c r="J584" s="131"/>
      <c r="K584" s="131"/>
    </row>
    <row r="585" spans="10:11" ht="12.75">
      <c r="J585" s="131"/>
      <c r="K585" s="131"/>
    </row>
    <row r="586" spans="10:11" ht="12.75">
      <c r="J586" s="131"/>
      <c r="K586" s="131"/>
    </row>
    <row r="587" spans="10:11" ht="12.75">
      <c r="J587" s="131"/>
      <c r="K587" s="131"/>
    </row>
    <row r="588" spans="10:11" ht="12.75">
      <c r="J588" s="131"/>
      <c r="K588" s="131"/>
    </row>
    <row r="589" spans="10:11" ht="12.75">
      <c r="J589" s="131"/>
      <c r="K589" s="131"/>
    </row>
    <row r="590" spans="10:11" ht="12.75">
      <c r="J590" s="131"/>
      <c r="K590" s="131"/>
    </row>
    <row r="591" spans="10:11" ht="12.75">
      <c r="J591" s="131"/>
      <c r="K591" s="131"/>
    </row>
    <row r="592" spans="10:11" ht="12.75">
      <c r="J592" s="131"/>
      <c r="K592" s="131"/>
    </row>
    <row r="593" spans="10:11" ht="12.75">
      <c r="J593" s="131"/>
      <c r="K593" s="131"/>
    </row>
    <row r="594" spans="10:11" ht="12.75">
      <c r="J594" s="131"/>
      <c r="K594" s="131"/>
    </row>
    <row r="595" spans="10:11" ht="12.75">
      <c r="J595" s="131"/>
      <c r="K595" s="131"/>
    </row>
    <row r="596" spans="10:11" ht="12.75">
      <c r="J596" s="131"/>
      <c r="K596" s="131"/>
    </row>
    <row r="597" spans="10:11" ht="12.75">
      <c r="J597" s="131"/>
      <c r="K597" s="131"/>
    </row>
    <row r="598" spans="10:11" ht="12.75">
      <c r="J598" s="131"/>
      <c r="K598" s="131"/>
    </row>
    <row r="599" spans="10:11" ht="12.75">
      <c r="J599" s="131"/>
      <c r="K599" s="131"/>
    </row>
    <row r="600" spans="10:11" ht="12.75">
      <c r="J600" s="131"/>
      <c r="K600" s="131"/>
    </row>
    <row r="601" spans="10:11" ht="12.75">
      <c r="J601" s="131"/>
      <c r="K601" s="131"/>
    </row>
    <row r="602" spans="10:11" ht="12.75">
      <c r="J602" s="131"/>
      <c r="K602" s="131"/>
    </row>
    <row r="603" spans="10:11" ht="12.75">
      <c r="J603" s="131"/>
      <c r="K603" s="131"/>
    </row>
    <row r="604" spans="10:11" ht="12.75">
      <c r="J604" s="131"/>
      <c r="K604" s="131"/>
    </row>
    <row r="605" spans="10:11" ht="12.75">
      <c r="J605" s="131"/>
      <c r="K605" s="131"/>
    </row>
    <row r="606" spans="10:11" ht="12.75">
      <c r="J606" s="131"/>
      <c r="K606" s="131"/>
    </row>
    <row r="607" spans="10:11" ht="12.75">
      <c r="J607" s="131"/>
      <c r="K607" s="131"/>
    </row>
    <row r="608" spans="10:11" ht="12.75">
      <c r="J608" s="131"/>
      <c r="K608" s="131"/>
    </row>
    <row r="609" spans="10:11" ht="12.75">
      <c r="J609" s="131"/>
      <c r="K609" s="131"/>
    </row>
    <row r="610" spans="10:11" ht="12.75">
      <c r="J610" s="131"/>
      <c r="K610" s="131"/>
    </row>
    <row r="611" spans="10:11" ht="12.75">
      <c r="J611" s="131"/>
      <c r="K611" s="131"/>
    </row>
    <row r="612" spans="10:11" ht="12.75">
      <c r="J612" s="131"/>
      <c r="K612" s="131"/>
    </row>
    <row r="613" spans="10:11" ht="12.75">
      <c r="J613" s="131"/>
      <c r="K613" s="131"/>
    </row>
    <row r="614" spans="10:11" ht="12.75">
      <c r="J614" s="131"/>
      <c r="K614" s="131"/>
    </row>
    <row r="615" spans="10:11" ht="12.75">
      <c r="J615" s="131"/>
      <c r="K615" s="131"/>
    </row>
    <row r="616" spans="10:11" ht="12.75">
      <c r="J616" s="131"/>
      <c r="K616" s="131"/>
    </row>
    <row r="617" spans="10:11" ht="12.75">
      <c r="J617" s="131"/>
      <c r="K617" s="131"/>
    </row>
    <row r="618" spans="10:11" ht="12.75">
      <c r="J618" s="131"/>
      <c r="K618" s="131"/>
    </row>
    <row r="619" spans="10:11" ht="12.75">
      <c r="J619" s="131"/>
      <c r="K619" s="131"/>
    </row>
    <row r="620" spans="10:11" ht="12.75">
      <c r="J620" s="131"/>
      <c r="K620" s="131"/>
    </row>
    <row r="621" spans="10:11" ht="12.75">
      <c r="J621" s="131"/>
      <c r="K621" s="131"/>
    </row>
    <row r="622" spans="10:11" ht="12.75">
      <c r="J622" s="131"/>
      <c r="K622" s="131"/>
    </row>
    <row r="623" spans="10:11" ht="12.75">
      <c r="J623" s="131"/>
      <c r="K623" s="131"/>
    </row>
    <row r="624" spans="10:11" ht="12.75">
      <c r="J624" s="131"/>
      <c r="K624" s="131"/>
    </row>
    <row r="625" spans="10:11" ht="12.75">
      <c r="J625" s="131"/>
      <c r="K625" s="131"/>
    </row>
    <row r="626" spans="10:11" ht="12.75">
      <c r="J626" s="131"/>
      <c r="K626" s="131"/>
    </row>
    <row r="627" spans="10:11" ht="12.75">
      <c r="J627" s="131"/>
      <c r="K627" s="131"/>
    </row>
    <row r="628" spans="10:11" ht="12.75">
      <c r="J628" s="131"/>
      <c r="K628" s="131"/>
    </row>
    <row r="629" spans="10:11" ht="12.75">
      <c r="J629" s="131"/>
      <c r="K629" s="131"/>
    </row>
    <row r="630" spans="10:11" ht="12.75">
      <c r="J630" s="131"/>
      <c r="K630" s="131"/>
    </row>
    <row r="631" spans="10:11" ht="12.75">
      <c r="J631" s="131"/>
      <c r="K631" s="131"/>
    </row>
    <row r="632" spans="10:11" ht="12.75">
      <c r="J632" s="131"/>
      <c r="K632" s="131"/>
    </row>
    <row r="633" spans="10:11" ht="12.75">
      <c r="J633" s="131"/>
      <c r="K633" s="131"/>
    </row>
    <row r="634" spans="10:11" ht="12.75">
      <c r="J634" s="131"/>
      <c r="K634" s="131"/>
    </row>
    <row r="635" spans="10:11" ht="12.75">
      <c r="J635" s="131"/>
      <c r="K635" s="131"/>
    </row>
    <row r="636" spans="10:11" ht="12.75">
      <c r="J636" s="131"/>
      <c r="K636" s="131"/>
    </row>
    <row r="637" spans="10:11" ht="12.75">
      <c r="J637" s="131"/>
      <c r="K637" s="131"/>
    </row>
    <row r="638" spans="10:11" ht="12.75">
      <c r="J638" s="131"/>
      <c r="K638" s="131"/>
    </row>
    <row r="639" spans="10:11" ht="12.75">
      <c r="J639" s="131"/>
      <c r="K639" s="131"/>
    </row>
    <row r="640" spans="10:11" ht="12.75">
      <c r="J640" s="131"/>
      <c r="K640" s="131"/>
    </row>
    <row r="641" spans="10:11" ht="12.75">
      <c r="J641" s="131"/>
      <c r="K641" s="131"/>
    </row>
    <row r="642" spans="10:11" ht="12.75">
      <c r="J642" s="131"/>
      <c r="K642" s="131"/>
    </row>
    <row r="643" spans="10:11" ht="12.75">
      <c r="J643" s="131"/>
      <c r="K643" s="131"/>
    </row>
    <row r="644" spans="10:11" ht="12.75">
      <c r="J644" s="131"/>
      <c r="K644" s="131"/>
    </row>
    <row r="645" spans="10:11" ht="12.75">
      <c r="J645" s="131"/>
      <c r="K645" s="131"/>
    </row>
    <row r="646" spans="10:11" ht="12.75">
      <c r="J646" s="131"/>
      <c r="K646" s="131"/>
    </row>
    <row r="647" spans="10:11" ht="12.75">
      <c r="J647" s="131"/>
      <c r="K647" s="131"/>
    </row>
    <row r="648" spans="10:11" ht="12.75">
      <c r="J648" s="131"/>
      <c r="K648" s="131"/>
    </row>
    <row r="649" spans="10:11" ht="12.75">
      <c r="J649" s="131"/>
      <c r="K649" s="131"/>
    </row>
    <row r="650" spans="10:11" ht="12.75">
      <c r="J650" s="131"/>
      <c r="K650" s="131"/>
    </row>
    <row r="651" spans="10:11" ht="12.75">
      <c r="J651" s="131"/>
      <c r="K651" s="131"/>
    </row>
    <row r="652" spans="10:11" ht="12.75">
      <c r="J652" s="131"/>
      <c r="K652" s="131"/>
    </row>
    <row r="653" spans="10:11" ht="12.75">
      <c r="J653" s="131"/>
      <c r="K653" s="131"/>
    </row>
    <row r="654" spans="10:11" ht="12.75">
      <c r="J654" s="131"/>
      <c r="K654" s="131"/>
    </row>
    <row r="655" spans="10:11" ht="12.75">
      <c r="J655" s="131"/>
      <c r="K655" s="131"/>
    </row>
    <row r="656" spans="10:11" ht="12.75">
      <c r="J656" s="131"/>
      <c r="K656" s="131"/>
    </row>
    <row r="657" spans="10:11" ht="12.75">
      <c r="J657" s="131"/>
      <c r="K657" s="131"/>
    </row>
    <row r="658" spans="10:11" ht="12.75">
      <c r="J658" s="131"/>
      <c r="K658" s="131"/>
    </row>
    <row r="659" spans="10:11" ht="12.75">
      <c r="J659" s="131"/>
      <c r="K659" s="131"/>
    </row>
    <row r="660" spans="10:11" ht="12.75">
      <c r="J660" s="131"/>
      <c r="K660" s="131"/>
    </row>
    <row r="661" spans="10:11" ht="12.75">
      <c r="J661" s="131"/>
      <c r="K661" s="131"/>
    </row>
    <row r="662" spans="10:11" ht="12.75">
      <c r="J662" s="131"/>
      <c r="K662" s="131"/>
    </row>
    <row r="663" spans="10:11" ht="12.75">
      <c r="J663" s="131"/>
      <c r="K663" s="131"/>
    </row>
    <row r="664" spans="10:11" ht="12.75">
      <c r="J664" s="131"/>
      <c r="K664" s="131"/>
    </row>
    <row r="665" spans="10:11" ht="12.75">
      <c r="J665" s="131"/>
      <c r="K665" s="131"/>
    </row>
    <row r="666" spans="10:11" ht="12.75">
      <c r="J666" s="131"/>
      <c r="K666" s="131"/>
    </row>
    <row r="667" spans="10:11" ht="12.75">
      <c r="J667" s="131"/>
      <c r="K667" s="131"/>
    </row>
    <row r="668" spans="10:11" ht="12.75">
      <c r="J668" s="131"/>
      <c r="K668" s="131"/>
    </row>
    <row r="669" spans="10:11" ht="12.75">
      <c r="J669" s="131"/>
      <c r="K669" s="131"/>
    </row>
    <row r="670" spans="10:11" ht="12.75">
      <c r="J670" s="131"/>
      <c r="K670" s="131"/>
    </row>
    <row r="671" spans="10:11" ht="12.75">
      <c r="J671" s="131"/>
      <c r="K671" s="131"/>
    </row>
    <row r="672" spans="10:11" ht="12.75">
      <c r="J672" s="131"/>
      <c r="K672" s="131"/>
    </row>
    <row r="673" spans="10:11" ht="12.75">
      <c r="J673" s="131"/>
      <c r="K673" s="131"/>
    </row>
    <row r="674" spans="10:11" ht="12.75">
      <c r="J674" s="131"/>
      <c r="K674" s="131"/>
    </row>
    <row r="675" spans="10:11" ht="12.75">
      <c r="J675" s="131"/>
      <c r="K675" s="131"/>
    </row>
    <row r="676" spans="10:11" ht="12.75">
      <c r="J676" s="131"/>
      <c r="K676" s="131"/>
    </row>
    <row r="677" spans="10:11" ht="12.75">
      <c r="J677" s="131"/>
      <c r="K677" s="131"/>
    </row>
    <row r="678" spans="10:11" ht="12.75">
      <c r="J678" s="131"/>
      <c r="K678" s="131"/>
    </row>
    <row r="679" spans="10:11" ht="12.75">
      <c r="J679" s="131"/>
      <c r="K679" s="131"/>
    </row>
    <row r="680" spans="10:11" ht="12.75">
      <c r="J680" s="131"/>
      <c r="K680" s="131"/>
    </row>
    <row r="681" spans="10:11" ht="12.75">
      <c r="J681" s="131"/>
      <c r="K681" s="131"/>
    </row>
    <row r="682" spans="10:11" ht="12.75">
      <c r="J682" s="131"/>
      <c r="K682" s="131"/>
    </row>
    <row r="683" spans="10:11" ht="12.75">
      <c r="J683" s="131"/>
      <c r="K683" s="131"/>
    </row>
    <row r="684" spans="10:11" ht="12.75">
      <c r="J684" s="131"/>
      <c r="K684" s="131"/>
    </row>
    <row r="685" spans="10:11" ht="12.75">
      <c r="J685" s="131"/>
      <c r="K685" s="131"/>
    </row>
    <row r="686" spans="10:11" ht="12.75">
      <c r="J686" s="131"/>
      <c r="K686" s="131"/>
    </row>
    <row r="687" spans="10:11" ht="12.75">
      <c r="J687" s="131"/>
      <c r="K687" s="131"/>
    </row>
    <row r="688" spans="10:11" ht="12.75">
      <c r="J688" s="131"/>
      <c r="K688" s="131"/>
    </row>
    <row r="689" spans="10:11" ht="12.75">
      <c r="J689" s="131"/>
      <c r="K689" s="131"/>
    </row>
    <row r="690" spans="10:11" ht="12.75">
      <c r="J690" s="131"/>
      <c r="K690" s="131"/>
    </row>
    <row r="691" spans="10:11" ht="12.75">
      <c r="J691" s="131"/>
      <c r="K691" s="131"/>
    </row>
    <row r="692" spans="10:11" ht="12.75">
      <c r="J692" s="131"/>
      <c r="K692" s="131"/>
    </row>
    <row r="693" spans="10:11" ht="12.75">
      <c r="J693" s="131"/>
      <c r="K693" s="131"/>
    </row>
    <row r="694" spans="10:11" ht="12.75">
      <c r="J694" s="131"/>
      <c r="K694" s="131"/>
    </row>
    <row r="695" spans="10:11" ht="12.75">
      <c r="J695" s="131"/>
      <c r="K695" s="131"/>
    </row>
    <row r="696" spans="10:11" ht="12.75">
      <c r="J696" s="131"/>
      <c r="K696" s="131"/>
    </row>
    <row r="697" spans="10:11" ht="12.75">
      <c r="J697" s="131"/>
      <c r="K697" s="131"/>
    </row>
    <row r="698" spans="10:11" ht="12.75">
      <c r="J698" s="131"/>
      <c r="K698" s="131"/>
    </row>
    <row r="699" spans="10:11" ht="12.75">
      <c r="J699" s="131"/>
      <c r="K699" s="131"/>
    </row>
    <row r="700" spans="10:11" ht="12.75">
      <c r="J700" s="131"/>
      <c r="K700" s="131"/>
    </row>
    <row r="701" spans="10:11" ht="12.75">
      <c r="J701" s="131"/>
      <c r="K701" s="131"/>
    </row>
    <row r="702" spans="10:11" ht="12.75">
      <c r="J702" s="131"/>
      <c r="K702" s="131"/>
    </row>
    <row r="703" spans="10:11" ht="12.75">
      <c r="J703" s="131"/>
      <c r="K703" s="131"/>
    </row>
    <row r="704" spans="10:11" ht="12.75">
      <c r="J704" s="131"/>
      <c r="K704" s="131"/>
    </row>
    <row r="705" spans="10:11" ht="12.75">
      <c r="J705" s="131"/>
      <c r="K705" s="131"/>
    </row>
    <row r="706" spans="10:11" ht="12.75">
      <c r="J706" s="131"/>
      <c r="K706" s="131"/>
    </row>
    <row r="707" spans="10:11" ht="12.75">
      <c r="J707" s="131"/>
      <c r="K707" s="131"/>
    </row>
    <row r="708" spans="10:11" ht="12.75">
      <c r="J708" s="131"/>
      <c r="K708" s="131"/>
    </row>
    <row r="709" spans="10:11" ht="12.75">
      <c r="J709" s="131"/>
      <c r="K709" s="131"/>
    </row>
    <row r="710" spans="10:11" ht="12.75">
      <c r="J710" s="131"/>
      <c r="K710" s="131"/>
    </row>
    <row r="711" spans="10:11" ht="12.75">
      <c r="J711" s="131"/>
      <c r="K711" s="131"/>
    </row>
    <row r="712" spans="10:11" ht="12.75">
      <c r="J712" s="131"/>
      <c r="K712" s="131"/>
    </row>
    <row r="713" spans="10:11" ht="12.75">
      <c r="J713" s="131"/>
      <c r="K713" s="131"/>
    </row>
    <row r="714" spans="10:11" ht="12.75">
      <c r="J714" s="131"/>
      <c r="K714" s="131"/>
    </row>
    <row r="715" spans="10:11" ht="12.75">
      <c r="J715" s="131"/>
      <c r="K715" s="131"/>
    </row>
    <row r="716" spans="10:11" ht="12.75">
      <c r="J716" s="131"/>
      <c r="K716" s="131"/>
    </row>
    <row r="717" spans="10:11" ht="12.75">
      <c r="J717" s="131"/>
      <c r="K717" s="131"/>
    </row>
    <row r="718" spans="10:11" ht="12.75">
      <c r="J718" s="131"/>
      <c r="K718" s="131"/>
    </row>
    <row r="719" spans="10:11" ht="12.75">
      <c r="J719" s="131"/>
      <c r="K719" s="131"/>
    </row>
    <row r="720" spans="10:11" ht="12.75">
      <c r="J720" s="131"/>
      <c r="K720" s="131"/>
    </row>
    <row r="721" spans="10:11" ht="12.75">
      <c r="J721" s="131"/>
      <c r="K721" s="131"/>
    </row>
    <row r="722" spans="10:11" ht="12.75">
      <c r="J722" s="131"/>
      <c r="K722" s="131"/>
    </row>
    <row r="723" spans="10:11" ht="12.75">
      <c r="J723" s="131"/>
      <c r="K723" s="131"/>
    </row>
    <row r="724" spans="10:11" ht="12.75">
      <c r="J724" s="131"/>
      <c r="K724" s="131"/>
    </row>
    <row r="725" spans="10:11" ht="12.75">
      <c r="J725" s="131"/>
      <c r="K725" s="131"/>
    </row>
    <row r="726" spans="10:11" ht="12.75">
      <c r="J726" s="131"/>
      <c r="K726" s="131"/>
    </row>
    <row r="727" spans="10:11" ht="12.75">
      <c r="J727" s="131"/>
      <c r="K727" s="131"/>
    </row>
    <row r="728" spans="10:11" ht="12.75">
      <c r="J728" s="131"/>
      <c r="K728" s="131"/>
    </row>
    <row r="729" spans="10:11" ht="12.75">
      <c r="J729" s="131"/>
      <c r="K729" s="131"/>
    </row>
    <row r="730" spans="10:11" ht="12.75">
      <c r="J730" s="131"/>
      <c r="K730" s="131"/>
    </row>
    <row r="731" spans="10:11" ht="12.75">
      <c r="J731" s="131"/>
      <c r="K731" s="131"/>
    </row>
    <row r="732" spans="10:11" ht="12.75">
      <c r="J732" s="131"/>
      <c r="K732" s="131"/>
    </row>
    <row r="733" spans="10:11" ht="12.75">
      <c r="J733" s="131"/>
      <c r="K733" s="131"/>
    </row>
    <row r="734" spans="10:11" ht="12.75">
      <c r="J734" s="131"/>
      <c r="K734" s="131"/>
    </row>
    <row r="735" spans="10:11" ht="12.75">
      <c r="J735" s="131"/>
      <c r="K735" s="131"/>
    </row>
    <row r="736" spans="10:11" ht="12.75">
      <c r="J736" s="131"/>
      <c r="K736" s="131"/>
    </row>
    <row r="737" spans="10:11" ht="12.75">
      <c r="J737" s="131"/>
      <c r="K737" s="131"/>
    </row>
    <row r="738" spans="10:11" ht="12.75">
      <c r="J738" s="131"/>
      <c r="K738" s="131"/>
    </row>
    <row r="739" spans="10:11" ht="12.75">
      <c r="J739" s="131"/>
      <c r="K739" s="131"/>
    </row>
    <row r="740" spans="10:11" ht="12.75">
      <c r="J740" s="131"/>
      <c r="K740" s="131"/>
    </row>
    <row r="741" spans="10:11" ht="12.75">
      <c r="J741" s="131"/>
      <c r="K741" s="131"/>
    </row>
    <row r="742" spans="10:11" ht="12.75">
      <c r="J742" s="131"/>
      <c r="K742" s="131"/>
    </row>
    <row r="743" spans="10:11" ht="12.75">
      <c r="J743" s="131"/>
      <c r="K743" s="131"/>
    </row>
    <row r="744" spans="10:11" ht="12.75">
      <c r="J744" s="131"/>
      <c r="K744" s="131"/>
    </row>
    <row r="745" spans="10:11" ht="12.75">
      <c r="J745" s="131"/>
      <c r="K745" s="131"/>
    </row>
    <row r="746" spans="10:11" ht="12.75">
      <c r="J746" s="131"/>
      <c r="K746" s="131"/>
    </row>
    <row r="747" spans="10:11" ht="12.75">
      <c r="J747" s="131"/>
      <c r="K747" s="131"/>
    </row>
    <row r="748" spans="10:11" ht="12.75">
      <c r="J748" s="131"/>
      <c r="K748" s="131"/>
    </row>
    <row r="749" spans="10:11" ht="12.75">
      <c r="J749" s="131"/>
      <c r="K749" s="131"/>
    </row>
    <row r="750" spans="10:11" ht="12.75">
      <c r="J750" s="131"/>
      <c r="K750" s="131"/>
    </row>
    <row r="751" spans="10:11" ht="12.75">
      <c r="J751" s="131"/>
      <c r="K751" s="131"/>
    </row>
    <row r="752" spans="10:11" ht="12.75">
      <c r="J752" s="131"/>
      <c r="K752" s="131"/>
    </row>
    <row r="753" spans="10:11" ht="12.75">
      <c r="J753" s="131"/>
      <c r="K753" s="131"/>
    </row>
    <row r="754" spans="10:11" ht="12.75">
      <c r="J754" s="131"/>
      <c r="K754" s="131"/>
    </row>
    <row r="755" spans="10:11" ht="12.75">
      <c r="J755" s="131"/>
      <c r="K755" s="131"/>
    </row>
    <row r="756" spans="10:11" ht="12.75">
      <c r="J756" s="131"/>
      <c r="K756" s="131"/>
    </row>
    <row r="757" spans="10:11" ht="12.75">
      <c r="J757" s="131"/>
      <c r="K757" s="131"/>
    </row>
    <row r="758" spans="10:11" ht="12.75">
      <c r="J758" s="131"/>
      <c r="K758" s="131"/>
    </row>
    <row r="759" spans="10:11" ht="12.75">
      <c r="J759" s="131"/>
      <c r="K759" s="131"/>
    </row>
    <row r="760" spans="10:11" ht="12.75">
      <c r="J760" s="131"/>
      <c r="K760" s="131"/>
    </row>
    <row r="761" spans="10:11" ht="12.75">
      <c r="J761" s="131"/>
      <c r="K761" s="131"/>
    </row>
    <row r="762" spans="10:11" ht="12.75">
      <c r="J762" s="131"/>
      <c r="K762" s="131"/>
    </row>
    <row r="763" spans="10:11" ht="12.75">
      <c r="J763" s="131"/>
      <c r="K763" s="131"/>
    </row>
    <row r="764" spans="10:11" ht="12.75">
      <c r="J764" s="131"/>
      <c r="K764" s="131"/>
    </row>
    <row r="765" spans="10:11" ht="12.75">
      <c r="J765" s="131"/>
      <c r="K765" s="131"/>
    </row>
    <row r="766" spans="10:11" ht="12.75">
      <c r="J766" s="131"/>
      <c r="K766" s="131"/>
    </row>
    <row r="767" spans="10:11" ht="12.75">
      <c r="J767" s="131"/>
      <c r="K767" s="131"/>
    </row>
    <row r="768" spans="10:11" ht="12.75">
      <c r="J768" s="131"/>
      <c r="K768" s="131"/>
    </row>
    <row r="769" spans="10:11" ht="12.75">
      <c r="J769" s="131"/>
      <c r="K769" s="131"/>
    </row>
    <row r="770" spans="10:11" ht="12.75">
      <c r="J770" s="131"/>
      <c r="K770" s="131"/>
    </row>
    <row r="771" spans="10:11" ht="12.75">
      <c r="J771" s="131"/>
      <c r="K771" s="131"/>
    </row>
    <row r="772" spans="10:11" ht="12.75">
      <c r="J772" s="131"/>
      <c r="K772" s="131"/>
    </row>
    <row r="773" spans="10:11" ht="12.75">
      <c r="J773" s="131"/>
      <c r="K773" s="131"/>
    </row>
    <row r="774" spans="10:11" ht="12.75">
      <c r="J774" s="131"/>
      <c r="K774" s="131"/>
    </row>
    <row r="775" spans="10:11" ht="12.75">
      <c r="J775" s="131"/>
      <c r="K775" s="131"/>
    </row>
    <row r="776" spans="10:11" ht="12.75">
      <c r="J776" s="131"/>
      <c r="K776" s="131"/>
    </row>
    <row r="777" spans="10:11" ht="12.75">
      <c r="J777" s="131"/>
      <c r="K777" s="131"/>
    </row>
    <row r="778" spans="10:11" ht="12.75">
      <c r="J778" s="131"/>
      <c r="K778" s="131"/>
    </row>
    <row r="779" spans="10:11" ht="12.75">
      <c r="J779" s="131"/>
      <c r="K779" s="131"/>
    </row>
    <row r="780" spans="10:11" ht="12.75">
      <c r="J780" s="131"/>
      <c r="K780" s="131"/>
    </row>
    <row r="781" spans="10:11" ht="12.75">
      <c r="J781" s="131"/>
      <c r="K781" s="131"/>
    </row>
    <row r="782" spans="10:11" ht="12.75">
      <c r="J782" s="131"/>
      <c r="K782" s="131"/>
    </row>
    <row r="783" spans="10:11" ht="12.75">
      <c r="J783" s="131"/>
      <c r="K783" s="131"/>
    </row>
    <row r="784" spans="10:11" ht="12.75">
      <c r="J784" s="131"/>
      <c r="K784" s="131"/>
    </row>
    <row r="785" spans="10:11" ht="12.75">
      <c r="J785" s="131"/>
      <c r="K785" s="131"/>
    </row>
    <row r="786" spans="10:11" ht="12.75">
      <c r="J786" s="131"/>
      <c r="K786" s="131"/>
    </row>
    <row r="787" spans="10:11" ht="12.75">
      <c r="J787" s="131"/>
      <c r="K787" s="131"/>
    </row>
    <row r="788" spans="10:11" ht="12.75">
      <c r="J788" s="131"/>
      <c r="K788" s="131"/>
    </row>
    <row r="789" spans="10:11" ht="12.75">
      <c r="J789" s="131"/>
      <c r="K789" s="131"/>
    </row>
    <row r="790" spans="10:11" ht="12.75">
      <c r="J790" s="131"/>
      <c r="K790" s="131"/>
    </row>
    <row r="791" spans="10:11" ht="12.75">
      <c r="J791" s="131"/>
      <c r="K791" s="131"/>
    </row>
    <row r="792" spans="10:11" ht="12.75">
      <c r="J792" s="131"/>
      <c r="K792" s="131"/>
    </row>
    <row r="793" spans="10:11" ht="12.75">
      <c r="J793" s="131"/>
      <c r="K793" s="131"/>
    </row>
    <row r="794" spans="10:11" ht="12.75">
      <c r="J794" s="131"/>
      <c r="K794" s="131"/>
    </row>
    <row r="795" spans="10:11" ht="12.75">
      <c r="J795" s="131"/>
      <c r="K795" s="131"/>
    </row>
    <row r="796" spans="10:11" ht="12.75">
      <c r="J796" s="131"/>
      <c r="K796" s="131"/>
    </row>
    <row r="797" spans="10:11" ht="12.75">
      <c r="J797" s="131"/>
      <c r="K797" s="131"/>
    </row>
    <row r="798" spans="10:11" ht="12.75">
      <c r="J798" s="131"/>
      <c r="K798" s="131"/>
    </row>
    <row r="799" spans="10:11" ht="12.75">
      <c r="J799" s="131"/>
      <c r="K799" s="131"/>
    </row>
    <row r="800" spans="10:11" ht="12.75">
      <c r="J800" s="131"/>
      <c r="K800" s="131"/>
    </row>
    <row r="801" spans="10:11" ht="12.75">
      <c r="J801" s="131"/>
      <c r="K801" s="131"/>
    </row>
    <row r="802" spans="10:11" ht="12.75">
      <c r="J802" s="131"/>
      <c r="K802" s="131"/>
    </row>
    <row r="803" spans="10:11" ht="12.75">
      <c r="J803" s="131"/>
      <c r="K803" s="131"/>
    </row>
    <row r="804" spans="10:11" ht="12.75">
      <c r="J804" s="131"/>
      <c r="K804" s="131"/>
    </row>
    <row r="805" spans="10:11" ht="12.75">
      <c r="J805" s="131"/>
      <c r="K805" s="131"/>
    </row>
    <row r="806" spans="10:11" ht="12.75">
      <c r="J806" s="131"/>
      <c r="K806" s="131"/>
    </row>
    <row r="807" spans="10:11" ht="12.75">
      <c r="J807" s="131"/>
      <c r="K807" s="131"/>
    </row>
    <row r="808" spans="10:11" ht="12.75">
      <c r="J808" s="131"/>
      <c r="K808" s="131"/>
    </row>
    <row r="809" spans="10:11" ht="12.75">
      <c r="J809" s="131"/>
      <c r="K809" s="131"/>
    </row>
    <row r="810" spans="10:11" ht="12.75">
      <c r="J810" s="131"/>
      <c r="K810" s="131"/>
    </row>
    <row r="811" spans="10:11" ht="12.75">
      <c r="J811" s="131"/>
      <c r="K811" s="131"/>
    </row>
    <row r="812" spans="10:11" ht="12.75">
      <c r="J812" s="131"/>
      <c r="K812" s="131"/>
    </row>
    <row r="813" spans="10:11" ht="12.75">
      <c r="J813" s="131"/>
      <c r="K813" s="131"/>
    </row>
    <row r="814" spans="10:11" ht="12.75">
      <c r="J814" s="131"/>
      <c r="K814" s="131"/>
    </row>
    <row r="815" spans="10:11" ht="12.75">
      <c r="J815" s="131"/>
      <c r="K815" s="131"/>
    </row>
    <row r="816" spans="10:11" ht="12.75">
      <c r="J816" s="131"/>
      <c r="K816" s="131"/>
    </row>
    <row r="817" spans="10:11" ht="12.75">
      <c r="J817" s="131"/>
      <c r="K817" s="131"/>
    </row>
    <row r="818" spans="10:11" ht="12.75">
      <c r="J818" s="131"/>
      <c r="K818" s="131"/>
    </row>
    <row r="819" spans="10:11" ht="12.75">
      <c r="J819" s="131"/>
      <c r="K819" s="131"/>
    </row>
    <row r="820" spans="10:11" ht="12.75">
      <c r="J820" s="131"/>
      <c r="K820" s="131"/>
    </row>
    <row r="821" spans="10:11" ht="12.75">
      <c r="J821" s="131"/>
      <c r="K821" s="131"/>
    </row>
    <row r="822" spans="10:11" ht="12.75">
      <c r="J822" s="131"/>
      <c r="K822" s="131"/>
    </row>
    <row r="823" spans="10:11" ht="12.75">
      <c r="J823" s="131"/>
      <c r="K823" s="131"/>
    </row>
    <row r="824" spans="10:11" ht="12.75">
      <c r="J824" s="131"/>
      <c r="K824" s="131"/>
    </row>
    <row r="825" spans="10:11" ht="12.75">
      <c r="J825" s="131"/>
      <c r="K825" s="131"/>
    </row>
    <row r="826" spans="10:11" ht="12.75">
      <c r="J826" s="131"/>
      <c r="K826" s="131"/>
    </row>
    <row r="827" spans="10:11" ht="12.75">
      <c r="J827" s="131"/>
      <c r="K827" s="131"/>
    </row>
    <row r="828" spans="10:11" ht="12.75">
      <c r="J828" s="131"/>
      <c r="K828" s="131"/>
    </row>
    <row r="829" spans="10:11" ht="12.75">
      <c r="J829" s="131"/>
      <c r="K829" s="131"/>
    </row>
    <row r="830" spans="10:11" ht="12.75">
      <c r="J830" s="131"/>
      <c r="K830" s="131"/>
    </row>
    <row r="831" spans="10:11" ht="12.75">
      <c r="J831" s="131"/>
      <c r="K831" s="131"/>
    </row>
    <row r="832" spans="10:11" ht="12.75">
      <c r="J832" s="131"/>
      <c r="K832" s="131"/>
    </row>
    <row r="833" spans="10:11" ht="12.75">
      <c r="J833" s="131"/>
      <c r="K833" s="131"/>
    </row>
    <row r="834" spans="10:11" ht="12.75">
      <c r="J834" s="131"/>
      <c r="K834" s="131"/>
    </row>
    <row r="835" spans="10:11" ht="12.75">
      <c r="J835" s="131"/>
      <c r="K835" s="131"/>
    </row>
    <row r="836" spans="10:11" ht="12.75">
      <c r="J836" s="131"/>
      <c r="K836" s="131"/>
    </row>
    <row r="837" spans="10:11" ht="12.75">
      <c r="J837" s="131"/>
      <c r="K837" s="131"/>
    </row>
    <row r="838" spans="10:11" ht="12.75">
      <c r="J838" s="131"/>
      <c r="K838" s="131"/>
    </row>
    <row r="839" spans="10:11" ht="12.75">
      <c r="J839" s="131"/>
      <c r="K839" s="131"/>
    </row>
    <row r="840" spans="10:11" ht="12.75">
      <c r="J840" s="131"/>
      <c r="K840" s="131"/>
    </row>
    <row r="841" spans="10:11" ht="12.75">
      <c r="J841" s="131"/>
      <c r="K841" s="131"/>
    </row>
    <row r="842" spans="10:11" ht="12.75">
      <c r="J842" s="131"/>
      <c r="K842" s="131"/>
    </row>
    <row r="843" spans="10:11" ht="12.75">
      <c r="J843" s="131"/>
      <c r="K843" s="131"/>
    </row>
    <row r="844" spans="10:11" ht="12.75">
      <c r="J844" s="131"/>
      <c r="K844" s="131"/>
    </row>
    <row r="845" spans="10:11" ht="12.75">
      <c r="J845" s="131"/>
      <c r="K845" s="131"/>
    </row>
    <row r="846" spans="10:11" ht="12.75">
      <c r="J846" s="131"/>
      <c r="K846" s="131"/>
    </row>
    <row r="847" spans="10:11" ht="12.75">
      <c r="J847" s="131"/>
      <c r="K847" s="131"/>
    </row>
    <row r="848" spans="10:11" ht="12.75">
      <c r="J848" s="131"/>
      <c r="K848" s="131"/>
    </row>
    <row r="849" spans="10:11" ht="12.75">
      <c r="J849" s="131"/>
      <c r="K849" s="131"/>
    </row>
    <row r="850" spans="10:11" ht="12.75">
      <c r="J850" s="131"/>
      <c r="K850" s="131"/>
    </row>
    <row r="851" spans="10:11" ht="12.75">
      <c r="J851" s="131"/>
      <c r="K851" s="131"/>
    </row>
    <row r="852" spans="10:11" ht="12.75">
      <c r="J852" s="131"/>
      <c r="K852" s="131"/>
    </row>
    <row r="853" spans="10:11" ht="12.75">
      <c r="J853" s="131"/>
      <c r="K853" s="131"/>
    </row>
    <row r="854" spans="10:11" ht="12.75">
      <c r="J854" s="131"/>
      <c r="K854" s="131"/>
    </row>
    <row r="855" spans="10:11" ht="12.75">
      <c r="J855" s="131"/>
      <c r="K855" s="131"/>
    </row>
    <row r="856" spans="10:11" ht="12.75">
      <c r="J856" s="131"/>
      <c r="K856" s="131"/>
    </row>
    <row r="857" spans="10:11" ht="12.75">
      <c r="J857" s="131"/>
      <c r="K857" s="131"/>
    </row>
    <row r="858" spans="10:11" ht="12.75">
      <c r="J858" s="131"/>
      <c r="K858" s="131"/>
    </row>
    <row r="859" spans="10:11" ht="12.75">
      <c r="J859" s="131"/>
      <c r="K859" s="131"/>
    </row>
    <row r="860" spans="10:11" ht="12.75">
      <c r="J860" s="131"/>
      <c r="K860" s="131"/>
    </row>
    <row r="861" spans="10:11" ht="12.75">
      <c r="J861" s="131"/>
      <c r="K861" s="131"/>
    </row>
    <row r="862" spans="10:11" ht="12.75">
      <c r="J862" s="131"/>
      <c r="K862" s="131"/>
    </row>
    <row r="863" spans="10:11" ht="12.75">
      <c r="J863" s="131"/>
      <c r="K863" s="131"/>
    </row>
    <row r="864" spans="10:11" ht="12.75">
      <c r="J864" s="131"/>
      <c r="K864" s="131"/>
    </row>
    <row r="865" spans="10:11" ht="12.75">
      <c r="J865" s="131"/>
      <c r="K865" s="131"/>
    </row>
    <row r="866" spans="10:11" ht="12.75">
      <c r="J866" s="131"/>
      <c r="K866" s="131"/>
    </row>
    <row r="867" spans="10:11" ht="12.75">
      <c r="J867" s="131"/>
      <c r="K867" s="131"/>
    </row>
    <row r="868" spans="10:11" ht="12.75">
      <c r="J868" s="131"/>
      <c r="K868" s="131"/>
    </row>
    <row r="869" spans="10:11" ht="12.75">
      <c r="J869" s="131"/>
      <c r="K869" s="131"/>
    </row>
    <row r="870" spans="10:11" ht="12.75">
      <c r="J870" s="131"/>
      <c r="K870" s="131"/>
    </row>
    <row r="871" spans="10:11" ht="12.75">
      <c r="J871" s="131"/>
      <c r="K871" s="131"/>
    </row>
    <row r="872" spans="10:11" ht="12.75">
      <c r="J872" s="131"/>
      <c r="K872" s="131"/>
    </row>
    <row r="873" spans="10:11" ht="12.75">
      <c r="J873" s="131"/>
      <c r="K873" s="131"/>
    </row>
    <row r="874" spans="10:11" ht="12.75">
      <c r="J874" s="131"/>
      <c r="K874" s="131"/>
    </row>
    <row r="875" spans="10:11" ht="12.75">
      <c r="J875" s="131"/>
      <c r="K875" s="131"/>
    </row>
    <row r="876" spans="10:11" ht="12.75">
      <c r="J876" s="131"/>
      <c r="K876" s="131"/>
    </row>
    <row r="877" spans="10:11" ht="12.75">
      <c r="J877" s="131"/>
      <c r="K877" s="131"/>
    </row>
    <row r="878" spans="10:11" ht="12.75">
      <c r="J878" s="131"/>
      <c r="K878" s="131"/>
    </row>
    <row r="879" spans="10:11" ht="12.75">
      <c r="J879" s="131"/>
      <c r="K879" s="131"/>
    </row>
    <row r="880" spans="10:11" ht="12.75">
      <c r="J880" s="131"/>
      <c r="K880" s="131"/>
    </row>
    <row r="881" spans="10:11" ht="12.75">
      <c r="J881" s="131"/>
      <c r="K881" s="131"/>
    </row>
    <row r="882" spans="10:11" ht="12.75">
      <c r="J882" s="131"/>
      <c r="K882" s="131"/>
    </row>
    <row r="883" spans="10:11" ht="12.75">
      <c r="J883" s="131"/>
      <c r="K883" s="131"/>
    </row>
    <row r="884" spans="10:11" ht="12.75">
      <c r="J884" s="131"/>
      <c r="K884" s="131"/>
    </row>
    <row r="885" spans="10:11" ht="12.75">
      <c r="J885" s="131"/>
      <c r="K885" s="131"/>
    </row>
    <row r="886" spans="10:11" ht="12.75">
      <c r="J886" s="131"/>
      <c r="K886" s="131"/>
    </row>
    <row r="887" spans="10:11" ht="12.75">
      <c r="J887" s="131"/>
      <c r="K887" s="131"/>
    </row>
    <row r="888" spans="10:11" ht="12.75">
      <c r="J888" s="131"/>
      <c r="K888" s="131"/>
    </row>
    <row r="889" spans="10:11" ht="12.75">
      <c r="J889" s="131"/>
      <c r="K889" s="131"/>
    </row>
    <row r="890" spans="10:11" ht="12.75">
      <c r="J890" s="131"/>
      <c r="K890" s="131"/>
    </row>
    <row r="891" spans="10:11" ht="12.75">
      <c r="J891" s="131"/>
      <c r="K891" s="131"/>
    </row>
    <row r="892" spans="10:11" ht="12.75">
      <c r="J892" s="131"/>
      <c r="K892" s="131"/>
    </row>
    <row r="893" spans="10:11" ht="12.75">
      <c r="J893" s="131"/>
      <c r="K893" s="131"/>
    </row>
    <row r="894" spans="10:11" ht="12.75">
      <c r="J894" s="131"/>
      <c r="K894" s="131"/>
    </row>
    <row r="895" spans="10:11" ht="12.75">
      <c r="J895" s="131"/>
      <c r="K895" s="131"/>
    </row>
    <row r="896" spans="10:11" ht="12.75">
      <c r="J896" s="131"/>
      <c r="K896" s="131"/>
    </row>
    <row r="897" spans="10:11" ht="12.75">
      <c r="J897" s="131"/>
      <c r="K897" s="131"/>
    </row>
    <row r="898" spans="10:11" ht="12.75">
      <c r="J898" s="131"/>
      <c r="K898" s="131"/>
    </row>
    <row r="899" spans="10:11" ht="12.75">
      <c r="J899" s="131"/>
      <c r="K899" s="131"/>
    </row>
    <row r="900" spans="10:11" ht="12.75">
      <c r="J900" s="131"/>
      <c r="K900" s="131"/>
    </row>
    <row r="901" spans="10:11" ht="12.75">
      <c r="J901" s="131"/>
      <c r="K901" s="131"/>
    </row>
    <row r="902" spans="10:11" ht="12.75">
      <c r="J902" s="131"/>
      <c r="K902" s="131"/>
    </row>
    <row r="903" spans="10:11" ht="12.75">
      <c r="J903" s="131"/>
      <c r="K903" s="131"/>
    </row>
    <row r="904" spans="10:11" ht="12.75">
      <c r="J904" s="131"/>
      <c r="K904" s="131"/>
    </row>
    <row r="905" spans="10:11" ht="12.75">
      <c r="J905" s="131"/>
      <c r="K905" s="131"/>
    </row>
    <row r="906" spans="10:11" ht="12.75">
      <c r="J906" s="131"/>
      <c r="K906" s="131"/>
    </row>
    <row r="907" spans="10:11" ht="12.75">
      <c r="J907" s="131"/>
      <c r="K907" s="131"/>
    </row>
    <row r="908" spans="10:11" ht="12.75">
      <c r="J908" s="131"/>
      <c r="K908" s="131"/>
    </row>
    <row r="909" spans="10:11" ht="12.75">
      <c r="J909" s="131"/>
      <c r="K909" s="131"/>
    </row>
    <row r="910" spans="10:11" ht="12.75">
      <c r="J910" s="131"/>
      <c r="K910" s="131"/>
    </row>
    <row r="911" spans="10:11" ht="12.75">
      <c r="J911" s="131"/>
      <c r="K911" s="131"/>
    </row>
    <row r="912" spans="10:11" ht="12.75">
      <c r="J912" s="131"/>
      <c r="K912" s="131"/>
    </row>
    <row r="913" spans="10:11" ht="12.75">
      <c r="J913" s="131"/>
      <c r="K913" s="131"/>
    </row>
    <row r="914" spans="10:11" ht="12.75">
      <c r="J914" s="131"/>
      <c r="K914" s="131"/>
    </row>
    <row r="915" spans="10:11" ht="12.75">
      <c r="J915" s="131"/>
      <c r="K915" s="131"/>
    </row>
    <row r="916" spans="10:11" ht="12.75">
      <c r="J916" s="131"/>
      <c r="K916" s="131"/>
    </row>
    <row r="917" spans="10:11" ht="12.75">
      <c r="J917" s="131"/>
      <c r="K917" s="131"/>
    </row>
    <row r="918" spans="10:11" ht="12.75">
      <c r="J918" s="131"/>
      <c r="K918" s="131"/>
    </row>
    <row r="919" spans="10:11" ht="12.75">
      <c r="J919" s="131"/>
      <c r="K919" s="131"/>
    </row>
    <row r="920" spans="10:11" ht="12.75">
      <c r="J920" s="131"/>
      <c r="K920" s="131"/>
    </row>
    <row r="921" spans="10:11" ht="12.75">
      <c r="J921" s="131"/>
      <c r="K921" s="131"/>
    </row>
    <row r="922" spans="10:11" ht="12.75">
      <c r="J922" s="131"/>
      <c r="K922" s="131"/>
    </row>
    <row r="923" spans="10:11" ht="12.75">
      <c r="J923" s="131"/>
      <c r="K923" s="131"/>
    </row>
    <row r="924" spans="10:11" ht="12.75">
      <c r="J924" s="131"/>
      <c r="K924" s="131"/>
    </row>
    <row r="925" spans="10:11" ht="12.75">
      <c r="J925" s="131"/>
      <c r="K925" s="131"/>
    </row>
    <row r="926" spans="10:11" ht="12.75">
      <c r="J926" s="131"/>
      <c r="K926" s="131"/>
    </row>
    <row r="927" spans="10:11" ht="12.75">
      <c r="J927" s="131"/>
      <c r="K927" s="131"/>
    </row>
    <row r="928" spans="10:11" ht="12.75">
      <c r="J928" s="131"/>
      <c r="K928" s="131"/>
    </row>
    <row r="929" spans="10:11" ht="12.75">
      <c r="J929" s="131"/>
      <c r="K929" s="131"/>
    </row>
    <row r="930" spans="10:11" ht="12.75">
      <c r="J930" s="131"/>
      <c r="K930" s="131"/>
    </row>
    <row r="931" spans="10:11" ht="12.75">
      <c r="J931" s="131"/>
      <c r="K931" s="131"/>
    </row>
    <row r="932" spans="10:11" ht="12.75">
      <c r="J932" s="131"/>
      <c r="K932" s="131"/>
    </row>
    <row r="933" spans="10:11" ht="12.75">
      <c r="J933" s="131"/>
      <c r="K933" s="131"/>
    </row>
    <row r="934" spans="10:11" ht="12.75">
      <c r="J934" s="131"/>
      <c r="K934" s="131"/>
    </row>
    <row r="935" spans="10:11" ht="12.75">
      <c r="J935" s="131"/>
      <c r="K935" s="131"/>
    </row>
    <row r="936" spans="10:11" ht="12.75">
      <c r="J936" s="131"/>
      <c r="K936" s="131"/>
    </row>
    <row r="937" spans="10:11" ht="12.75">
      <c r="J937" s="131"/>
      <c r="K937" s="131"/>
    </row>
    <row r="938" spans="10:11" ht="12.75">
      <c r="J938" s="131"/>
      <c r="K938" s="131"/>
    </row>
    <row r="939" spans="10:11" ht="12.75">
      <c r="J939" s="131"/>
      <c r="K939" s="131"/>
    </row>
    <row r="940" spans="10:11" ht="12.75">
      <c r="J940" s="131"/>
      <c r="K940" s="131"/>
    </row>
    <row r="941" spans="10:11" ht="12.75">
      <c r="J941" s="131"/>
      <c r="K941" s="131"/>
    </row>
    <row r="942" spans="10:11" ht="12.75">
      <c r="J942" s="131"/>
      <c r="K942" s="131"/>
    </row>
    <row r="943" spans="10:11" ht="12.75">
      <c r="J943" s="131"/>
      <c r="K943" s="131"/>
    </row>
    <row r="944" spans="10:11" ht="12.75">
      <c r="J944" s="131"/>
      <c r="K944" s="131"/>
    </row>
    <row r="945" spans="10:11" ht="12.75">
      <c r="J945" s="131"/>
      <c r="K945" s="131"/>
    </row>
    <row r="946" spans="10:11" ht="12.75">
      <c r="J946" s="131"/>
      <c r="K946" s="131"/>
    </row>
    <row r="947" spans="10:11" ht="12.75">
      <c r="J947" s="131"/>
      <c r="K947" s="131"/>
    </row>
    <row r="948" spans="10:11" ht="12.75">
      <c r="J948" s="131"/>
      <c r="K948" s="131"/>
    </row>
    <row r="949" spans="10:11" ht="12.75">
      <c r="J949" s="131"/>
      <c r="K949" s="131"/>
    </row>
    <row r="950" spans="10:11" ht="12.75">
      <c r="J950" s="131"/>
      <c r="K950" s="131"/>
    </row>
    <row r="951" spans="10:11" ht="12.75">
      <c r="J951" s="131"/>
      <c r="K951" s="131"/>
    </row>
    <row r="952" spans="10:11" ht="12.75">
      <c r="J952" s="131"/>
      <c r="K952" s="131"/>
    </row>
    <row r="953" spans="10:11" ht="12.75">
      <c r="J953" s="131"/>
      <c r="K953" s="131"/>
    </row>
    <row r="954" spans="10:11" ht="12.75">
      <c r="J954" s="131"/>
      <c r="K954" s="131"/>
    </row>
    <row r="955" spans="10:11" ht="12.75">
      <c r="J955" s="131"/>
      <c r="K955" s="131"/>
    </row>
    <row r="956" spans="10:11" ht="12.75">
      <c r="J956" s="131"/>
      <c r="K956" s="131"/>
    </row>
    <row r="957" spans="10:11" ht="12.75">
      <c r="J957" s="131"/>
      <c r="K957" s="131"/>
    </row>
    <row r="958" spans="10:11" ht="12.75">
      <c r="J958" s="131"/>
      <c r="K958" s="131"/>
    </row>
    <row r="959" spans="10:11" ht="12.75">
      <c r="J959" s="131"/>
      <c r="K959" s="131"/>
    </row>
    <row r="960" spans="10:11" ht="12.75">
      <c r="J960" s="131"/>
      <c r="K960" s="131"/>
    </row>
    <row r="961" spans="10:11" ht="12.75">
      <c r="J961" s="131"/>
      <c r="K961" s="131"/>
    </row>
    <row r="962" spans="10:11" ht="12.75">
      <c r="J962" s="131"/>
      <c r="K962" s="131"/>
    </row>
    <row r="963" spans="10:11" ht="12.75">
      <c r="J963" s="131"/>
      <c r="K963" s="131"/>
    </row>
    <row r="964" spans="10:11" ht="12.75">
      <c r="J964" s="131"/>
      <c r="K964" s="131"/>
    </row>
    <row r="965" spans="10:11" ht="12.75">
      <c r="J965" s="131"/>
      <c r="K965" s="131"/>
    </row>
    <row r="966" spans="10:11" ht="12.75">
      <c r="J966" s="131"/>
      <c r="K966" s="131"/>
    </row>
    <row r="967" spans="10:11" ht="12.75">
      <c r="J967" s="131"/>
      <c r="K967" s="131"/>
    </row>
    <row r="968" spans="10:11" ht="12.75">
      <c r="J968" s="131"/>
      <c r="K968" s="131"/>
    </row>
    <row r="969" spans="10:11" ht="12.75">
      <c r="J969" s="131"/>
      <c r="K969" s="131"/>
    </row>
    <row r="970" spans="10:11" ht="12.75">
      <c r="J970" s="131"/>
      <c r="K970" s="131"/>
    </row>
    <row r="971" spans="10:11" ht="12.75">
      <c r="J971" s="131"/>
      <c r="K971" s="131"/>
    </row>
    <row r="972" spans="10:11" ht="12.75">
      <c r="J972" s="131"/>
      <c r="K972" s="131"/>
    </row>
    <row r="973" spans="10:11" ht="12.75">
      <c r="J973" s="131"/>
      <c r="K973" s="131"/>
    </row>
    <row r="974" spans="10:11" ht="12.75">
      <c r="J974" s="131"/>
      <c r="K974" s="131"/>
    </row>
    <row r="975" spans="10:11" ht="12.75">
      <c r="J975" s="131"/>
      <c r="K975" s="131"/>
    </row>
    <row r="976" spans="10:11" ht="12.75">
      <c r="J976" s="131"/>
      <c r="K976" s="131"/>
    </row>
    <row r="977" spans="10:11" ht="12.75">
      <c r="J977" s="131"/>
      <c r="K977" s="131"/>
    </row>
    <row r="978" spans="10:11" ht="12.75">
      <c r="J978" s="131"/>
      <c r="K978" s="131"/>
    </row>
    <row r="979" spans="10:11" ht="12.75">
      <c r="J979" s="131"/>
      <c r="K979" s="131"/>
    </row>
    <row r="980" spans="10:11" ht="12.75">
      <c r="J980" s="131"/>
      <c r="K980" s="131"/>
    </row>
    <row r="981" spans="10:11" ht="12.75">
      <c r="J981" s="131"/>
      <c r="K981" s="131"/>
    </row>
    <row r="982" spans="10:11" ht="12.75">
      <c r="J982" s="131"/>
      <c r="K982" s="131"/>
    </row>
    <row r="983" spans="10:11" ht="12.75">
      <c r="J983" s="131"/>
      <c r="K983" s="131"/>
    </row>
    <row r="984" spans="10:11" ht="12.75">
      <c r="J984" s="131"/>
      <c r="K984" s="131"/>
    </row>
    <row r="985" spans="10:11" ht="12.75">
      <c r="J985" s="131"/>
      <c r="K985" s="131"/>
    </row>
    <row r="986" spans="10:11" ht="12.75">
      <c r="J986" s="131"/>
      <c r="K986" s="131"/>
    </row>
    <row r="987" spans="10:11" ht="12.75">
      <c r="J987" s="131"/>
      <c r="K987" s="131"/>
    </row>
    <row r="988" spans="10:11" ht="12.75">
      <c r="J988" s="131"/>
      <c r="K988" s="131"/>
    </row>
    <row r="989" spans="10:11" ht="12.75">
      <c r="J989" s="131"/>
      <c r="K989" s="131"/>
    </row>
    <row r="990" spans="10:11" ht="12.75">
      <c r="J990" s="131"/>
      <c r="K990" s="131"/>
    </row>
    <row r="991" spans="10:11" ht="12.75">
      <c r="J991" s="131"/>
      <c r="K991" s="131"/>
    </row>
    <row r="992" spans="10:11" ht="12.75">
      <c r="J992" s="131"/>
      <c r="K992" s="131"/>
    </row>
    <row r="993" spans="10:11" ht="12.75">
      <c r="J993" s="131"/>
      <c r="K993" s="131"/>
    </row>
    <row r="994" spans="10:11" ht="12.75">
      <c r="J994" s="131"/>
      <c r="K994" s="131"/>
    </row>
    <row r="995" spans="10:11" ht="12.75">
      <c r="J995" s="131"/>
      <c r="K995" s="131"/>
    </row>
    <row r="996" spans="10:11" ht="12.75">
      <c r="J996" s="131"/>
      <c r="K996" s="131"/>
    </row>
    <row r="997" spans="10:11" ht="12.75">
      <c r="J997" s="131"/>
      <c r="K997" s="131"/>
    </row>
    <row r="998" spans="10:11" ht="12.75">
      <c r="J998" s="131"/>
      <c r="K998" s="131"/>
    </row>
    <row r="999" spans="10:11" ht="12.75">
      <c r="J999" s="131"/>
      <c r="K999" s="131"/>
    </row>
    <row r="1000" spans="10:11" ht="12.75">
      <c r="J1000" s="131"/>
      <c r="K1000" s="131"/>
    </row>
    <row r="1001" spans="10:11" ht="12.75">
      <c r="J1001" s="131"/>
      <c r="K1001" s="131"/>
    </row>
    <row r="1002" spans="10:11" ht="12.75">
      <c r="J1002" s="131"/>
      <c r="K1002" s="131"/>
    </row>
    <row r="1003" spans="10:11" ht="12.75">
      <c r="J1003" s="131"/>
      <c r="K1003" s="131"/>
    </row>
    <row r="1004" spans="10:11" ht="12.75">
      <c r="J1004" s="131"/>
      <c r="K1004" s="131"/>
    </row>
    <row r="1005" spans="10:11" ht="12.75">
      <c r="J1005" s="131"/>
      <c r="K1005" s="131"/>
    </row>
    <row r="1006" spans="10:11" ht="12.75">
      <c r="J1006" s="131"/>
      <c r="K1006" s="131"/>
    </row>
    <row r="1007" spans="10:11" ht="12.75">
      <c r="J1007" s="131"/>
      <c r="K1007" s="131"/>
    </row>
    <row r="1008" spans="10:11" ht="12.75">
      <c r="J1008" s="131"/>
      <c r="K1008" s="131"/>
    </row>
    <row r="1009" spans="10:11" ht="12.75">
      <c r="J1009" s="131"/>
      <c r="K1009" s="131"/>
    </row>
    <row r="1010" spans="10:11" ht="12.75">
      <c r="J1010" s="131"/>
      <c r="K1010" s="131"/>
    </row>
    <row r="1011" spans="10:11" ht="12.75">
      <c r="J1011" s="131"/>
      <c r="K1011" s="131"/>
    </row>
    <row r="1012" spans="10:11" ht="12.75">
      <c r="J1012" s="131"/>
      <c r="K1012" s="131"/>
    </row>
    <row r="1013" spans="10:11" ht="12.75">
      <c r="J1013" s="131"/>
      <c r="K1013" s="131"/>
    </row>
    <row r="1014" spans="10:11" ht="12.75">
      <c r="J1014" s="131"/>
      <c r="K1014" s="131"/>
    </row>
    <row r="1015" spans="10:11" ht="12.75">
      <c r="J1015" s="131"/>
      <c r="K1015" s="131"/>
    </row>
    <row r="1016" spans="10:11" ht="12.75">
      <c r="J1016" s="131"/>
      <c r="K1016" s="131"/>
    </row>
    <row r="1017" spans="10:11" ht="12.75">
      <c r="J1017" s="131"/>
      <c r="K1017" s="131"/>
    </row>
    <row r="1018" spans="10:11" ht="12.75">
      <c r="J1018" s="131"/>
      <c r="K1018" s="131"/>
    </row>
    <row r="1019" spans="10:11" ht="12.75">
      <c r="J1019" s="131"/>
      <c r="K1019" s="131"/>
    </row>
    <row r="1020" spans="10:11" ht="12.75">
      <c r="J1020" s="131"/>
      <c r="K1020" s="131"/>
    </row>
    <row r="1021" spans="10:11" ht="12.75">
      <c r="J1021" s="131"/>
      <c r="K1021" s="131"/>
    </row>
    <row r="1022" spans="10:11" ht="12.75">
      <c r="J1022" s="131"/>
      <c r="K1022" s="131"/>
    </row>
    <row r="1023" spans="10:11" ht="12.75">
      <c r="J1023" s="131"/>
      <c r="K1023" s="131"/>
    </row>
    <row r="1024" spans="10:11" ht="12.75">
      <c r="J1024" s="131"/>
      <c r="K1024" s="131"/>
    </row>
    <row r="1025" spans="10:11" ht="12.75">
      <c r="J1025" s="131"/>
      <c r="K1025" s="131"/>
    </row>
    <row r="1026" spans="10:11" ht="12.75">
      <c r="J1026" s="131"/>
      <c r="K1026" s="131"/>
    </row>
    <row r="1027" spans="10:11" ht="12.75">
      <c r="J1027" s="131"/>
      <c r="K1027" s="131"/>
    </row>
    <row r="1028" spans="10:11" ht="12.75">
      <c r="J1028" s="131"/>
      <c r="K1028" s="131"/>
    </row>
    <row r="1029" spans="10:11" ht="12.75">
      <c r="J1029" s="131"/>
      <c r="K1029" s="131"/>
    </row>
    <row r="1030" spans="10:11" ht="12.75">
      <c r="J1030" s="131"/>
      <c r="K1030" s="131"/>
    </row>
    <row r="1031" spans="10:11" ht="12.75">
      <c r="J1031" s="131"/>
      <c r="K1031" s="131"/>
    </row>
    <row r="1032" spans="10:11" ht="12.75">
      <c r="J1032" s="131"/>
      <c r="K1032" s="131"/>
    </row>
    <row r="1033" spans="10:11" ht="12.75">
      <c r="J1033" s="131"/>
      <c r="K1033" s="131"/>
    </row>
    <row r="1034" spans="10:11" ht="12.75">
      <c r="J1034" s="131"/>
      <c r="K1034" s="131"/>
    </row>
    <row r="1035" spans="10:11" ht="12.75">
      <c r="J1035" s="131"/>
      <c r="K1035" s="131"/>
    </row>
    <row r="1036" spans="10:11" ht="12.75">
      <c r="J1036" s="131"/>
      <c r="K1036" s="131"/>
    </row>
    <row r="1037" spans="10:11" ht="12.75">
      <c r="J1037" s="131"/>
      <c r="K1037" s="131"/>
    </row>
    <row r="1038" spans="10:11" ht="12.75">
      <c r="J1038" s="131"/>
      <c r="K1038" s="131"/>
    </row>
    <row r="1039" spans="10:11" ht="12.75">
      <c r="J1039" s="131"/>
      <c r="K1039" s="131"/>
    </row>
    <row r="1040" spans="10:11" ht="12.75">
      <c r="J1040" s="131"/>
      <c r="K1040" s="131"/>
    </row>
    <row r="1041" spans="10:11" ht="12.75">
      <c r="J1041" s="131"/>
      <c r="K1041" s="131"/>
    </row>
    <row r="1042" spans="10:11" ht="12.75">
      <c r="J1042" s="131"/>
      <c r="K1042" s="131"/>
    </row>
    <row r="1043" spans="10:11" ht="12.75">
      <c r="J1043" s="131"/>
      <c r="K1043" s="131"/>
    </row>
    <row r="1044" spans="10:11" ht="12.75">
      <c r="J1044" s="131"/>
      <c r="K1044" s="131"/>
    </row>
    <row r="1045" spans="10:11" ht="12.75">
      <c r="J1045" s="131"/>
      <c r="K1045" s="131"/>
    </row>
    <row r="1046" spans="10:11" ht="12.75">
      <c r="J1046" s="131"/>
      <c r="K1046" s="131"/>
    </row>
    <row r="1047" spans="10:11" ht="12.75">
      <c r="J1047" s="131"/>
      <c r="K1047" s="131"/>
    </row>
    <row r="1048" spans="10:11" ht="12.75">
      <c r="J1048" s="131"/>
      <c r="K1048" s="131"/>
    </row>
    <row r="1049" spans="10:11" ht="12.75">
      <c r="J1049" s="131"/>
      <c r="K1049" s="131"/>
    </row>
    <row r="1050" spans="10:11" ht="12.75">
      <c r="J1050" s="131"/>
      <c r="K1050" s="131"/>
    </row>
    <row r="1051" spans="10:11" ht="12.75">
      <c r="J1051" s="131"/>
      <c r="K1051" s="131"/>
    </row>
    <row r="1052" spans="10:11" ht="12.75">
      <c r="J1052" s="131"/>
      <c r="K1052" s="131"/>
    </row>
    <row r="1053" spans="10:11" ht="12.75">
      <c r="J1053" s="131"/>
      <c r="K1053" s="131"/>
    </row>
    <row r="1054" spans="10:11" ht="12.75">
      <c r="J1054" s="131"/>
      <c r="K1054" s="131"/>
    </row>
    <row r="1055" spans="10:11" ht="12.75">
      <c r="J1055" s="131"/>
      <c r="K1055" s="131"/>
    </row>
    <row r="1056" spans="10:11" ht="12.75">
      <c r="J1056" s="131"/>
      <c r="K1056" s="131"/>
    </row>
    <row r="1057" spans="10:11" ht="12.75">
      <c r="J1057" s="131"/>
      <c r="K1057" s="131"/>
    </row>
    <row r="1058" spans="10:11" ht="12.75">
      <c r="J1058" s="131"/>
      <c r="K1058" s="131"/>
    </row>
    <row r="1059" spans="10:11" ht="12.75">
      <c r="J1059" s="131"/>
      <c r="K1059" s="131"/>
    </row>
    <row r="1060" spans="10:11" ht="12.75">
      <c r="J1060" s="131"/>
      <c r="K1060" s="131"/>
    </row>
    <row r="1061" spans="10:11" ht="12.75">
      <c r="J1061" s="131"/>
      <c r="K1061" s="131"/>
    </row>
    <row r="1062" spans="10:11" ht="12.75">
      <c r="J1062" s="131"/>
      <c r="K1062" s="131"/>
    </row>
    <row r="1063" spans="10:11" ht="12.75">
      <c r="J1063" s="131"/>
      <c r="K1063" s="131"/>
    </row>
    <row r="1064" spans="10:11" ht="12.75">
      <c r="J1064" s="131"/>
      <c r="K1064" s="131"/>
    </row>
    <row r="1065" spans="10:11" ht="12.75">
      <c r="J1065" s="131"/>
      <c r="K1065" s="131"/>
    </row>
    <row r="1066" spans="10:11" ht="12.75">
      <c r="J1066" s="131"/>
      <c r="K1066" s="131"/>
    </row>
    <row r="1067" spans="10:11" ht="12.75">
      <c r="J1067" s="131"/>
      <c r="K1067" s="131"/>
    </row>
    <row r="1068" spans="10:11" ht="12.75">
      <c r="J1068" s="131"/>
      <c r="K1068" s="131"/>
    </row>
    <row r="1069" spans="10:11" ht="12.75">
      <c r="J1069" s="131"/>
      <c r="K1069" s="131"/>
    </row>
    <row r="1070" spans="10:11" ht="12.75">
      <c r="J1070" s="131"/>
      <c r="K1070" s="131"/>
    </row>
    <row r="1071" spans="10:11" ht="12.75">
      <c r="J1071" s="131"/>
      <c r="K1071" s="131"/>
    </row>
    <row r="1072" spans="10:11" ht="12.75">
      <c r="J1072" s="131"/>
      <c r="K1072" s="131"/>
    </row>
    <row r="1073" spans="10:11" ht="12.75">
      <c r="J1073" s="131"/>
      <c r="K1073" s="131"/>
    </row>
    <row r="1074" spans="10:11" ht="12.75">
      <c r="J1074" s="131"/>
      <c r="K1074" s="131"/>
    </row>
    <row r="1075" spans="10:11" ht="12.75">
      <c r="J1075" s="131"/>
      <c r="K1075" s="131"/>
    </row>
    <row r="1076" spans="10:11" ht="12.75">
      <c r="J1076" s="131"/>
      <c r="K1076" s="131"/>
    </row>
    <row r="1077" spans="10:11" ht="12.75">
      <c r="J1077" s="131"/>
      <c r="K1077" s="131"/>
    </row>
    <row r="1078" spans="10:11" ht="12.75">
      <c r="J1078" s="131"/>
      <c r="K1078" s="131"/>
    </row>
    <row r="1079" spans="10:11" ht="12.75">
      <c r="J1079" s="131"/>
      <c r="K1079" s="131"/>
    </row>
    <row r="1080" spans="10:11" ht="12.75">
      <c r="J1080" s="131"/>
      <c r="K1080" s="131"/>
    </row>
    <row r="1081" spans="10:11" ht="12.75">
      <c r="J1081" s="131"/>
      <c r="K1081" s="131"/>
    </row>
    <row r="1082" spans="10:11" ht="12.75">
      <c r="J1082" s="131"/>
      <c r="K1082" s="131"/>
    </row>
    <row r="1083" spans="10:11" ht="12.75">
      <c r="J1083" s="131"/>
      <c r="K1083" s="131"/>
    </row>
    <row r="1084" spans="10:11" ht="12.75">
      <c r="J1084" s="131"/>
      <c r="K1084" s="131"/>
    </row>
    <row r="1085" spans="10:11" ht="12.75">
      <c r="J1085" s="131"/>
      <c r="K1085" s="131"/>
    </row>
    <row r="1086" spans="10:11" ht="12.75">
      <c r="J1086" s="131"/>
      <c r="K1086" s="131"/>
    </row>
    <row r="1087" spans="10:11" ht="12.75">
      <c r="J1087" s="131"/>
      <c r="K1087" s="131"/>
    </row>
    <row r="1088" spans="10:11" ht="12.75">
      <c r="J1088" s="131"/>
      <c r="K1088" s="131"/>
    </row>
    <row r="1089" spans="10:11" ht="12.75">
      <c r="J1089" s="131"/>
      <c r="K1089" s="131"/>
    </row>
    <row r="1090" spans="10:11" ht="12.75">
      <c r="J1090" s="131"/>
      <c r="K1090" s="131"/>
    </row>
    <row r="1091" spans="10:11" ht="12.75">
      <c r="J1091" s="131"/>
      <c r="K1091" s="131"/>
    </row>
    <row r="1092" spans="10:11" ht="12.75">
      <c r="J1092" s="131"/>
      <c r="K1092" s="131"/>
    </row>
    <row r="1093" spans="10:11" ht="12.75">
      <c r="J1093" s="131"/>
      <c r="K1093" s="131"/>
    </row>
    <row r="1094" spans="10:11" ht="12.75">
      <c r="J1094" s="131"/>
      <c r="K1094" s="131"/>
    </row>
    <row r="1095" spans="10:11" ht="12.75">
      <c r="J1095" s="131"/>
      <c r="K1095" s="131"/>
    </row>
    <row r="1096" spans="10:11" ht="12.75">
      <c r="J1096" s="131"/>
      <c r="K1096" s="131"/>
    </row>
    <row r="1097" spans="10:11" ht="12.75">
      <c r="J1097" s="131"/>
      <c r="K1097" s="131"/>
    </row>
    <row r="1098" spans="10:11" ht="12.75">
      <c r="J1098" s="131"/>
      <c r="K1098" s="131"/>
    </row>
    <row r="1099" spans="10:11" ht="12.75">
      <c r="J1099" s="131"/>
      <c r="K1099" s="131"/>
    </row>
    <row r="1100" spans="10:11" ht="12.75">
      <c r="J1100" s="131"/>
      <c r="K1100" s="131"/>
    </row>
    <row r="1101" spans="10:11" ht="12.75">
      <c r="J1101" s="131"/>
      <c r="K1101" s="131"/>
    </row>
    <row r="1102" spans="10:11" ht="12.75">
      <c r="J1102" s="131"/>
      <c r="K1102" s="131"/>
    </row>
    <row r="1103" spans="10:11" ht="12.75">
      <c r="J1103" s="131"/>
      <c r="K1103" s="131"/>
    </row>
    <row r="1104" spans="10:11" ht="12.75">
      <c r="J1104" s="131"/>
      <c r="K1104" s="131"/>
    </row>
    <row r="1105" spans="10:11" ht="12.75">
      <c r="J1105" s="131"/>
      <c r="K1105" s="131"/>
    </row>
    <row r="1106" spans="10:11" ht="12.75">
      <c r="J1106" s="131"/>
      <c r="K1106" s="131"/>
    </row>
    <row r="1107" spans="10:11" ht="12.75">
      <c r="J1107" s="131"/>
      <c r="K1107" s="131"/>
    </row>
    <row r="1108" spans="10:11" ht="12.75">
      <c r="J1108" s="131"/>
      <c r="K1108" s="131"/>
    </row>
    <row r="1109" spans="10:11" ht="12.75">
      <c r="J1109" s="131"/>
      <c r="K1109" s="131"/>
    </row>
    <row r="1110" spans="10:11" ht="12.75">
      <c r="J1110" s="131"/>
      <c r="K1110" s="131"/>
    </row>
    <row r="1111" spans="10:11" ht="12.75">
      <c r="J1111" s="131"/>
      <c r="K1111" s="131"/>
    </row>
    <row r="1112" spans="10:11" ht="12.75">
      <c r="J1112" s="131"/>
      <c r="K1112" s="131"/>
    </row>
    <row r="1113" spans="10:11" ht="12.75">
      <c r="J1113" s="131"/>
      <c r="K1113" s="131"/>
    </row>
    <row r="1114" spans="10:11" ht="12.75">
      <c r="J1114" s="131"/>
      <c r="K1114" s="131"/>
    </row>
    <row r="1115" spans="10:11" ht="12.75">
      <c r="J1115" s="131"/>
      <c r="K1115" s="131"/>
    </row>
    <row r="1116" spans="10:11" ht="12.75">
      <c r="J1116" s="131"/>
      <c r="K1116" s="131"/>
    </row>
    <row r="1117" spans="10:11" ht="12.75">
      <c r="J1117" s="131"/>
      <c r="K1117" s="131"/>
    </row>
    <row r="1118" spans="10:11" ht="12.75">
      <c r="J1118" s="131"/>
      <c r="K1118" s="131"/>
    </row>
    <row r="1119" spans="10:11" ht="12.75">
      <c r="J1119" s="131"/>
      <c r="K1119" s="131"/>
    </row>
    <row r="1120" spans="10:11" ht="12.75">
      <c r="J1120" s="131"/>
      <c r="K1120" s="131"/>
    </row>
    <row r="1121" spans="10:11" ht="12.75">
      <c r="J1121" s="131"/>
      <c r="K1121" s="131"/>
    </row>
    <row r="1122" spans="10:11" ht="12.75">
      <c r="J1122" s="131"/>
      <c r="K1122" s="131"/>
    </row>
    <row r="1123" spans="10:11" ht="12.75">
      <c r="J1123" s="131"/>
      <c r="K1123" s="131"/>
    </row>
    <row r="1124" spans="10:11" ht="12.75">
      <c r="J1124" s="131"/>
      <c r="K1124" s="131"/>
    </row>
    <row r="1125" spans="10:11" ht="12.75">
      <c r="J1125" s="131"/>
      <c r="K1125" s="131"/>
    </row>
    <row r="1126" spans="10:11" ht="12.75">
      <c r="J1126" s="131"/>
      <c r="K1126" s="131"/>
    </row>
    <row r="1127" spans="10:11" ht="12.75">
      <c r="J1127" s="131"/>
      <c r="K1127" s="131"/>
    </row>
    <row r="1128" spans="10:11" ht="12.75">
      <c r="J1128" s="131"/>
      <c r="K1128" s="131"/>
    </row>
    <row r="1129" spans="10:11" ht="12.75">
      <c r="J1129" s="131"/>
      <c r="K1129" s="131"/>
    </row>
    <row r="1130" spans="10:11" ht="12.75">
      <c r="J1130" s="131"/>
      <c r="K1130" s="131"/>
    </row>
    <row r="1131" spans="10:11" ht="12.75">
      <c r="J1131" s="131"/>
      <c r="K1131" s="131"/>
    </row>
    <row r="1132" spans="10:11" ht="12.75">
      <c r="J1132" s="131"/>
      <c r="K1132" s="131"/>
    </row>
    <row r="1133" spans="10:11" ht="12.75">
      <c r="J1133" s="131"/>
      <c r="K1133" s="131"/>
    </row>
    <row r="1134" spans="10:11" ht="12.75">
      <c r="J1134" s="131"/>
      <c r="K1134" s="131"/>
    </row>
    <row r="1135" spans="10:11" ht="12.75">
      <c r="J1135" s="131"/>
      <c r="K1135" s="131"/>
    </row>
    <row r="1136" spans="10:11" ht="12.75">
      <c r="J1136" s="131"/>
      <c r="K1136" s="131"/>
    </row>
    <row r="1137" spans="10:11" ht="12.75">
      <c r="J1137" s="131"/>
      <c r="K1137" s="131"/>
    </row>
    <row r="1138" spans="10:11" ht="12.75">
      <c r="J1138" s="131"/>
      <c r="K1138" s="131"/>
    </row>
    <row r="1139" spans="10:11" ht="12.75">
      <c r="J1139" s="131"/>
      <c r="K1139" s="131"/>
    </row>
    <row r="1140" spans="10:11" ht="12.75">
      <c r="J1140" s="131"/>
      <c r="K1140" s="131"/>
    </row>
    <row r="1141" spans="10:11" ht="12.75">
      <c r="J1141" s="131"/>
      <c r="K1141" s="131"/>
    </row>
    <row r="1142" spans="10:11" ht="12.75">
      <c r="J1142" s="131"/>
      <c r="K1142" s="131"/>
    </row>
    <row r="1143" spans="10:11" ht="12.75">
      <c r="J1143" s="131"/>
      <c r="K1143" s="131"/>
    </row>
    <row r="1144" spans="10:11" ht="12.75">
      <c r="J1144" s="131"/>
      <c r="K1144" s="131"/>
    </row>
    <row r="1145" spans="10:11" ht="12.75">
      <c r="J1145" s="131"/>
      <c r="K1145" s="131"/>
    </row>
    <row r="1146" spans="10:11" ht="12.75">
      <c r="J1146" s="131"/>
      <c r="K1146" s="131"/>
    </row>
    <row r="1147" spans="10:11" ht="12.75">
      <c r="J1147" s="131"/>
      <c r="K1147" s="131"/>
    </row>
    <row r="1148" spans="10:11" ht="12.75">
      <c r="J1148" s="131"/>
      <c r="K1148" s="131"/>
    </row>
    <row r="1149" spans="10:11" ht="12.75">
      <c r="J1149" s="131"/>
      <c r="K1149" s="131"/>
    </row>
    <row r="1150" spans="10:11" ht="12.75">
      <c r="J1150" s="131"/>
      <c r="K1150" s="131"/>
    </row>
    <row r="1151" spans="10:11" ht="12.75">
      <c r="J1151" s="131"/>
      <c r="K1151" s="131"/>
    </row>
    <row r="1152" spans="10:11" ht="12.75">
      <c r="J1152" s="131"/>
      <c r="K1152" s="131"/>
    </row>
    <row r="1153" spans="10:11" ht="12.75">
      <c r="J1153" s="131"/>
      <c r="K1153" s="131"/>
    </row>
    <row r="1154" spans="10:11" ht="12.75">
      <c r="J1154" s="131"/>
      <c r="K1154" s="131"/>
    </row>
    <row r="1155" spans="10:11" ht="12.75">
      <c r="J1155" s="131"/>
      <c r="K1155" s="131"/>
    </row>
    <row r="1156" spans="10:11" ht="12.75">
      <c r="J1156" s="131"/>
      <c r="K1156" s="131"/>
    </row>
    <row r="1157" spans="10:11" ht="12.75">
      <c r="J1157" s="131"/>
      <c r="K1157" s="131"/>
    </row>
    <row r="1158" spans="10:11" ht="12.75">
      <c r="J1158" s="131"/>
      <c r="K1158" s="131"/>
    </row>
    <row r="1159" spans="10:11" ht="12.75">
      <c r="J1159" s="131"/>
      <c r="K1159" s="131"/>
    </row>
    <row r="1160" spans="10:11" ht="12.75">
      <c r="J1160" s="131"/>
      <c r="K1160" s="131"/>
    </row>
    <row r="1161" spans="10:11" ht="12.75">
      <c r="J1161" s="131"/>
      <c r="K1161" s="131"/>
    </row>
    <row r="1162" spans="10:11" ht="12.75">
      <c r="J1162" s="131"/>
      <c r="K1162" s="131"/>
    </row>
    <row r="1163" spans="10:11" ht="12.75">
      <c r="J1163" s="131"/>
      <c r="K1163" s="131"/>
    </row>
    <row r="1164" spans="10:11" ht="12.75">
      <c r="J1164" s="131"/>
      <c r="K1164" s="131"/>
    </row>
    <row r="1165" spans="10:11" ht="12.75">
      <c r="J1165" s="131"/>
      <c r="K1165" s="131"/>
    </row>
    <row r="1166" spans="10:11" ht="12.75">
      <c r="J1166" s="131"/>
      <c r="K1166" s="131"/>
    </row>
    <row r="1167" spans="10:11" ht="12.75">
      <c r="J1167" s="131"/>
      <c r="K1167" s="131"/>
    </row>
    <row r="1168" spans="10:11" ht="12.75">
      <c r="J1168" s="131"/>
      <c r="K1168" s="131"/>
    </row>
    <row r="1169" spans="10:11" ht="12.75">
      <c r="J1169" s="131"/>
      <c r="K1169" s="131"/>
    </row>
    <row r="1170" spans="10:11" ht="12.75">
      <c r="J1170" s="131"/>
      <c r="K1170" s="131"/>
    </row>
    <row r="1171" spans="10:11" ht="12.75">
      <c r="J1171" s="131"/>
      <c r="K1171" s="131"/>
    </row>
    <row r="1172" spans="10:11" ht="12.75">
      <c r="J1172" s="131"/>
      <c r="K1172" s="131"/>
    </row>
    <row r="1173" spans="10:11" ht="12.75">
      <c r="J1173" s="131"/>
      <c r="K1173" s="131"/>
    </row>
    <row r="1174" spans="10:11" ht="12.75">
      <c r="J1174" s="131"/>
      <c r="K1174" s="131"/>
    </row>
    <row r="1175" spans="10:11" ht="12.75">
      <c r="J1175" s="131"/>
      <c r="K1175" s="131"/>
    </row>
    <row r="1176" spans="10:11" ht="12.75">
      <c r="J1176" s="131"/>
      <c r="K1176" s="131"/>
    </row>
    <row r="1177" spans="10:11" ht="12.75">
      <c r="J1177" s="131"/>
      <c r="K1177" s="131"/>
    </row>
    <row r="1178" spans="10:11" ht="12.75">
      <c r="J1178" s="131"/>
      <c r="K1178" s="131"/>
    </row>
    <row r="1179" spans="10:11" ht="12.75">
      <c r="J1179" s="131"/>
      <c r="K1179" s="131"/>
    </row>
    <row r="1180" spans="10:11" ht="12.75">
      <c r="J1180" s="131"/>
      <c r="K1180" s="131"/>
    </row>
    <row r="1181" spans="10:11" ht="12.75">
      <c r="J1181" s="131"/>
      <c r="K1181" s="131"/>
    </row>
    <row r="1182" spans="10:11" ht="12.75">
      <c r="J1182" s="131"/>
      <c r="K1182" s="131"/>
    </row>
    <row r="1183" spans="10:11" ht="12.75">
      <c r="J1183" s="131"/>
      <c r="K1183" s="131"/>
    </row>
    <row r="1184" spans="10:11" ht="12.75">
      <c r="J1184" s="131"/>
      <c r="K1184" s="131"/>
    </row>
    <row r="1185" spans="10:11" ht="12.75">
      <c r="J1185" s="131"/>
      <c r="K1185" s="131"/>
    </row>
    <row r="1186" spans="10:11" ht="12.75">
      <c r="J1186" s="131"/>
      <c r="K1186" s="131"/>
    </row>
    <row r="1187" spans="10:11" ht="12.75">
      <c r="J1187" s="131"/>
      <c r="K1187" s="131"/>
    </row>
    <row r="1188" spans="10:11" ht="12.75">
      <c r="J1188" s="131"/>
      <c r="K1188" s="131"/>
    </row>
    <row r="1189" spans="10:11" ht="12.75">
      <c r="J1189" s="131"/>
      <c r="K1189" s="131"/>
    </row>
    <row r="1190" spans="10:11" ht="12.75">
      <c r="J1190" s="131"/>
      <c r="K1190" s="131"/>
    </row>
    <row r="1191" spans="10:11" ht="12.75">
      <c r="J1191" s="131"/>
      <c r="K1191" s="131"/>
    </row>
    <row r="1192" spans="10:11" ht="12.75">
      <c r="J1192" s="131"/>
      <c r="K1192" s="131"/>
    </row>
    <row r="1193" spans="10:11" ht="12.75">
      <c r="J1193" s="131"/>
      <c r="K1193" s="131"/>
    </row>
    <row r="1194" spans="10:11" ht="12.75">
      <c r="J1194" s="131"/>
      <c r="K1194" s="131"/>
    </row>
    <row r="1195" spans="10:11" ht="12.75">
      <c r="J1195" s="131"/>
      <c r="K1195" s="131"/>
    </row>
    <row r="1196" spans="10:11" ht="12.75">
      <c r="J1196" s="131"/>
      <c r="K1196" s="131"/>
    </row>
    <row r="1197" spans="10:11" ht="12.75">
      <c r="J1197" s="131"/>
      <c r="K1197" s="131"/>
    </row>
    <row r="1198" spans="10:11" ht="12.75">
      <c r="J1198" s="131"/>
      <c r="K1198" s="131"/>
    </row>
    <row r="1199" spans="10:11" ht="12.75">
      <c r="J1199" s="131"/>
      <c r="K1199" s="131"/>
    </row>
    <row r="1200" spans="10:11" ht="12.75">
      <c r="J1200" s="131"/>
      <c r="K1200" s="131"/>
    </row>
    <row r="1201" spans="10:11" ht="12.75">
      <c r="J1201" s="131"/>
      <c r="K1201" s="131"/>
    </row>
    <row r="1202" spans="10:11" ht="12.75">
      <c r="J1202" s="131"/>
      <c r="K1202" s="131"/>
    </row>
    <row r="1203" spans="10:11" ht="12.75">
      <c r="J1203" s="131"/>
      <c r="K1203" s="131"/>
    </row>
    <row r="1204" spans="10:11" ht="12.75">
      <c r="J1204" s="131"/>
      <c r="K1204" s="131"/>
    </row>
    <row r="1205" spans="10:11" ht="12.75">
      <c r="J1205" s="131"/>
      <c r="K1205" s="131"/>
    </row>
    <row r="1206" spans="10:11" ht="12.75">
      <c r="J1206" s="131"/>
      <c r="K1206" s="131"/>
    </row>
    <row r="1207" spans="10:11" ht="12.75">
      <c r="J1207" s="131"/>
      <c r="K1207" s="131"/>
    </row>
    <row r="1208" spans="10:11" ht="12.75">
      <c r="J1208" s="131"/>
      <c r="K1208" s="131"/>
    </row>
    <row r="1209" spans="10:11" ht="12.75">
      <c r="J1209" s="131"/>
      <c r="K1209" s="131"/>
    </row>
    <row r="1210" spans="10:11" ht="12.75">
      <c r="J1210" s="131"/>
      <c r="K1210" s="131"/>
    </row>
    <row r="1211" spans="10:11" ht="12.75">
      <c r="J1211" s="131"/>
      <c r="K1211" s="131"/>
    </row>
    <row r="1212" spans="10:11" ht="12.75">
      <c r="J1212" s="131"/>
      <c r="K1212" s="131"/>
    </row>
    <row r="1213" spans="10:11" ht="12.75">
      <c r="J1213" s="131"/>
      <c r="K1213" s="131"/>
    </row>
    <row r="1214" spans="10:11" ht="12.75">
      <c r="J1214" s="131"/>
      <c r="K1214" s="131"/>
    </row>
    <row r="1215" spans="10:11" ht="12.75">
      <c r="J1215" s="131"/>
      <c r="K1215" s="131"/>
    </row>
    <row r="1216" spans="10:11" ht="12.75">
      <c r="J1216" s="131"/>
      <c r="K1216" s="131"/>
    </row>
    <row r="1217" spans="10:11" ht="12.75">
      <c r="J1217" s="131"/>
      <c r="K1217" s="131"/>
    </row>
    <row r="1218" spans="10:11" ht="12.75">
      <c r="J1218" s="131"/>
      <c r="K1218" s="131"/>
    </row>
    <row r="1219" spans="10:11" ht="12.75">
      <c r="J1219" s="131"/>
      <c r="K1219" s="131"/>
    </row>
    <row r="1220" spans="10:11" ht="12.75">
      <c r="J1220" s="131"/>
      <c r="K1220" s="131"/>
    </row>
    <row r="1221" spans="10:11" ht="12.75">
      <c r="J1221" s="131"/>
      <c r="K1221" s="131"/>
    </row>
    <row r="1222" spans="10:11" ht="12.75">
      <c r="J1222" s="131"/>
      <c r="K1222" s="131"/>
    </row>
    <row r="1223" spans="10:11" ht="12.75">
      <c r="J1223" s="131"/>
      <c r="K1223" s="131"/>
    </row>
    <row r="1224" spans="10:11" ht="12.75">
      <c r="J1224" s="131"/>
      <c r="K1224" s="131"/>
    </row>
    <row r="1225" spans="10:11" ht="12.75">
      <c r="J1225" s="131"/>
      <c r="K1225" s="131"/>
    </row>
    <row r="1226" spans="10:11" ht="12.75">
      <c r="J1226" s="131"/>
      <c r="K1226" s="131"/>
    </row>
    <row r="1227" spans="10:11" ht="12.75">
      <c r="J1227" s="131"/>
      <c r="K1227" s="131"/>
    </row>
    <row r="1228" spans="10:11" ht="12.75">
      <c r="J1228" s="131"/>
      <c r="K1228" s="131"/>
    </row>
    <row r="1229" spans="10:11" ht="12.75">
      <c r="J1229" s="131"/>
      <c r="K1229" s="131"/>
    </row>
    <row r="1230" spans="10:11" ht="12.75">
      <c r="J1230" s="131"/>
      <c r="K1230" s="131"/>
    </row>
    <row r="1231" spans="10:11" ht="12.75">
      <c r="J1231" s="131"/>
      <c r="K1231" s="131"/>
    </row>
    <row r="1232" spans="10:11" ht="12.75">
      <c r="J1232" s="131"/>
      <c r="K1232" s="131"/>
    </row>
    <row r="1233" spans="10:11" ht="12.75">
      <c r="J1233" s="131"/>
      <c r="K1233" s="131"/>
    </row>
    <row r="1234" spans="10:11" ht="12.75">
      <c r="J1234" s="131"/>
      <c r="K1234" s="131"/>
    </row>
    <row r="1235" spans="10:11" ht="12.75">
      <c r="J1235" s="131"/>
      <c r="K1235" s="131"/>
    </row>
    <row r="1236" spans="10:11" ht="12.75">
      <c r="J1236" s="131"/>
      <c r="K1236" s="131"/>
    </row>
    <row r="1237" spans="10:11" ht="12.75">
      <c r="J1237" s="131"/>
      <c r="K1237" s="131"/>
    </row>
    <row r="1238" spans="10:11" ht="12.75">
      <c r="J1238" s="131"/>
      <c r="K1238" s="131"/>
    </row>
    <row r="1239" spans="10:11" ht="12.75">
      <c r="J1239" s="131"/>
      <c r="K1239" s="131"/>
    </row>
    <row r="1240" spans="10:11" ht="12.75">
      <c r="J1240" s="131"/>
      <c r="K1240" s="131"/>
    </row>
    <row r="1241" spans="10:11" ht="12.75">
      <c r="J1241" s="131"/>
      <c r="K1241" s="131"/>
    </row>
    <row r="1242" spans="10:11" ht="12.75">
      <c r="J1242" s="131"/>
      <c r="K1242" s="131"/>
    </row>
    <row r="1243" spans="10:11" ht="12.75">
      <c r="J1243" s="131"/>
      <c r="K1243" s="131"/>
    </row>
    <row r="1244" spans="10:11" ht="12.75">
      <c r="J1244" s="131"/>
      <c r="K1244" s="131"/>
    </row>
    <row r="1245" spans="10:11" ht="12.75">
      <c r="J1245" s="131"/>
      <c r="K1245" s="131"/>
    </row>
    <row r="1246" spans="10:11" ht="12.75">
      <c r="J1246" s="131"/>
      <c r="K1246" s="131"/>
    </row>
    <row r="1247" spans="10:11" ht="12.75">
      <c r="J1247" s="131"/>
      <c r="K1247" s="131"/>
    </row>
    <row r="1248" spans="10:11" ht="12.75">
      <c r="J1248" s="131"/>
      <c r="K1248" s="131"/>
    </row>
    <row r="1249" spans="10:11" ht="12.75">
      <c r="J1249" s="131"/>
      <c r="K1249" s="131"/>
    </row>
    <row r="1250" spans="10:11" ht="12.75">
      <c r="J1250" s="131"/>
      <c r="K1250" s="131"/>
    </row>
    <row r="1251" spans="10:11" ht="12.75">
      <c r="J1251" s="131"/>
      <c r="K1251" s="131"/>
    </row>
    <row r="1252" spans="10:11" ht="12.75">
      <c r="J1252" s="131"/>
      <c r="K1252" s="131"/>
    </row>
    <row r="1253" spans="10:11" ht="12.75">
      <c r="J1253" s="131"/>
      <c r="K1253" s="131"/>
    </row>
    <row r="1254" spans="10:11" ht="12.75">
      <c r="J1254" s="131"/>
      <c r="K1254" s="131"/>
    </row>
    <row r="1255" spans="10:11" ht="12.75">
      <c r="J1255" s="131"/>
      <c r="K1255" s="131"/>
    </row>
    <row r="1256" spans="10:11" ht="12.75">
      <c r="J1256" s="131"/>
      <c r="K1256" s="131"/>
    </row>
    <row r="1257" spans="10:11" ht="12.75">
      <c r="J1257" s="131"/>
      <c r="K1257" s="131"/>
    </row>
    <row r="1258" spans="10:11" ht="12.75">
      <c r="J1258" s="131"/>
      <c r="K1258" s="131"/>
    </row>
    <row r="1259" spans="10:11" ht="12.75">
      <c r="J1259" s="131"/>
      <c r="K1259" s="131"/>
    </row>
    <row r="1260" spans="10:11" ht="12.75">
      <c r="J1260" s="131"/>
      <c r="K1260" s="131"/>
    </row>
    <row r="1261" spans="10:11" ht="12.75">
      <c r="J1261" s="131"/>
      <c r="K1261" s="131"/>
    </row>
    <row r="1262" spans="10:11" ht="12.75">
      <c r="J1262" s="131"/>
      <c r="K1262" s="131"/>
    </row>
    <row r="1263" spans="10:11" ht="12.75">
      <c r="J1263" s="131"/>
      <c r="K1263" s="131"/>
    </row>
    <row r="1264" spans="10:11" ht="12.75">
      <c r="J1264" s="131"/>
      <c r="K1264" s="131"/>
    </row>
    <row r="1265" spans="10:11" ht="12.75">
      <c r="J1265" s="131"/>
      <c r="K1265" s="131"/>
    </row>
    <row r="1266" spans="10:11" ht="12.75">
      <c r="J1266" s="131"/>
      <c r="K1266" s="131"/>
    </row>
    <row r="1267" spans="10:11" ht="12.75">
      <c r="J1267" s="131"/>
      <c r="K1267" s="131"/>
    </row>
    <row r="1268" spans="10:11" ht="12.75">
      <c r="J1268" s="131"/>
      <c r="K1268" s="131"/>
    </row>
    <row r="1269" spans="10:11" ht="12.75">
      <c r="J1269" s="131"/>
      <c r="K1269" s="131"/>
    </row>
    <row r="1270" spans="10:11" ht="12.75">
      <c r="J1270" s="131"/>
      <c r="K1270" s="131"/>
    </row>
    <row r="1271" spans="10:11" ht="12.75">
      <c r="J1271" s="131"/>
      <c r="K1271" s="131"/>
    </row>
    <row r="1272" spans="10:11" ht="12.75">
      <c r="J1272" s="131"/>
      <c r="K1272" s="131"/>
    </row>
    <row r="1273" spans="10:11" ht="12.75">
      <c r="J1273" s="131"/>
      <c r="K1273" s="131"/>
    </row>
    <row r="1274" spans="10:11" ht="12.75">
      <c r="J1274" s="131"/>
      <c r="K1274" s="131"/>
    </row>
    <row r="1275" spans="10:11" ht="12.75">
      <c r="J1275" s="131"/>
      <c r="K1275" s="131"/>
    </row>
    <row r="1276" spans="10:11" ht="12.75">
      <c r="J1276" s="131"/>
      <c r="K1276" s="131"/>
    </row>
    <row r="1277" spans="10:11" ht="12.75">
      <c r="J1277" s="131"/>
      <c r="K1277" s="131"/>
    </row>
    <row r="1278" spans="10:11" ht="12.75">
      <c r="J1278" s="131"/>
      <c r="K1278" s="131"/>
    </row>
    <row r="1279" spans="10:11" ht="12.75">
      <c r="J1279" s="131"/>
      <c r="K1279" s="131"/>
    </row>
    <row r="1280" spans="10:11" ht="12.75">
      <c r="J1280" s="131"/>
      <c r="K1280" s="131"/>
    </row>
    <row r="1281" spans="10:11" ht="12.75">
      <c r="J1281" s="131"/>
      <c r="K1281" s="131"/>
    </row>
    <row r="1282" spans="10:11" ht="12.75">
      <c r="J1282" s="131"/>
      <c r="K1282" s="131"/>
    </row>
    <row r="1283" spans="10:11" ht="12.75">
      <c r="J1283" s="131"/>
      <c r="K1283" s="131"/>
    </row>
    <row r="1284" spans="10:11" ht="12.75">
      <c r="J1284" s="131"/>
      <c r="K1284" s="131"/>
    </row>
    <row r="1285" spans="10:11" ht="12.75">
      <c r="J1285" s="131"/>
      <c r="K1285" s="131"/>
    </row>
    <row r="1286" spans="10:11" ht="12.75">
      <c r="J1286" s="131"/>
      <c r="K1286" s="131"/>
    </row>
    <row r="1287" spans="10:11" ht="12.75">
      <c r="J1287" s="131"/>
      <c r="K1287" s="131"/>
    </row>
    <row r="1288" spans="10:11" ht="12.75">
      <c r="J1288" s="131"/>
      <c r="K1288" s="131"/>
    </row>
    <row r="1289" spans="10:11" ht="12.75">
      <c r="J1289" s="131"/>
      <c r="K1289" s="131"/>
    </row>
    <row r="1290" spans="10:11" ht="12.75">
      <c r="J1290" s="131"/>
      <c r="K1290" s="131"/>
    </row>
    <row r="1291" spans="10:11" ht="12.75">
      <c r="J1291" s="131"/>
      <c r="K1291" s="131"/>
    </row>
    <row r="1292" spans="10:11" ht="12.75">
      <c r="J1292" s="131"/>
      <c r="K1292" s="131"/>
    </row>
    <row r="1293" spans="10:11" ht="12.75">
      <c r="J1293" s="131"/>
      <c r="K1293" s="131"/>
    </row>
    <row r="1294" spans="10:11" ht="12.75">
      <c r="J1294" s="131"/>
      <c r="K1294" s="131"/>
    </row>
    <row r="1295" spans="10:11" ht="12.75">
      <c r="J1295" s="131"/>
      <c r="K1295" s="131"/>
    </row>
    <row r="1296" spans="10:11" ht="12.75">
      <c r="J1296" s="131"/>
      <c r="K1296" s="131"/>
    </row>
    <row r="1297" spans="10:11" ht="12.75">
      <c r="J1297" s="131"/>
      <c r="K1297" s="131"/>
    </row>
    <row r="1298" spans="10:11" ht="12.75">
      <c r="J1298" s="131"/>
      <c r="K1298" s="131"/>
    </row>
    <row r="1299" spans="10:11" ht="12.75">
      <c r="J1299" s="131"/>
      <c r="K1299" s="131"/>
    </row>
    <row r="1300" spans="10:11" ht="12.75">
      <c r="J1300" s="131"/>
      <c r="K1300" s="131"/>
    </row>
    <row r="1301" spans="10:11" ht="12.75">
      <c r="J1301" s="131"/>
      <c r="K1301" s="131"/>
    </row>
    <row r="1302" spans="10:11" ht="12.75">
      <c r="J1302" s="131"/>
      <c r="K1302" s="131"/>
    </row>
    <row r="1303" spans="10:11" ht="12.75">
      <c r="J1303" s="131"/>
      <c r="K1303" s="131"/>
    </row>
    <row r="1304" spans="10:11" ht="12.75">
      <c r="J1304" s="131"/>
      <c r="K1304" s="131"/>
    </row>
    <row r="1305" spans="10:11" ht="12.75">
      <c r="J1305" s="131"/>
      <c r="K1305" s="131"/>
    </row>
    <row r="1306" spans="10:11" ht="12.75">
      <c r="J1306" s="131"/>
      <c r="K1306" s="131"/>
    </row>
    <row r="1307" spans="10:11" ht="12.75">
      <c r="J1307" s="131"/>
      <c r="K1307" s="131"/>
    </row>
    <row r="1308" spans="10:11" ht="12.75">
      <c r="J1308" s="131"/>
      <c r="K1308" s="131"/>
    </row>
    <row r="1309" spans="10:11" ht="12.75">
      <c r="J1309" s="131"/>
      <c r="K1309" s="131"/>
    </row>
    <row r="1310" spans="10:11" ht="12.75">
      <c r="J1310" s="131"/>
      <c r="K1310" s="131"/>
    </row>
    <row r="1311" spans="10:11" ht="12.75">
      <c r="J1311" s="131"/>
      <c r="K1311" s="131"/>
    </row>
    <row r="1312" spans="10:11" ht="12.75">
      <c r="J1312" s="131"/>
      <c r="K1312" s="131"/>
    </row>
    <row r="1313" spans="10:11" ht="12.75">
      <c r="J1313" s="131"/>
      <c r="K1313" s="131"/>
    </row>
    <row r="1314" spans="10:11" ht="12.75">
      <c r="J1314" s="131"/>
      <c r="K1314" s="131"/>
    </row>
    <row r="1315" spans="10:11" ht="12.75">
      <c r="J1315" s="131"/>
      <c r="K1315" s="131"/>
    </row>
    <row r="1316" spans="10:11" ht="12.75">
      <c r="J1316" s="131"/>
      <c r="K1316" s="131"/>
    </row>
    <row r="1317" spans="10:11" ht="12.75">
      <c r="J1317" s="131"/>
      <c r="K1317" s="131"/>
    </row>
    <row r="1318" spans="10:11" ht="12.75">
      <c r="J1318" s="131"/>
      <c r="K1318" s="131"/>
    </row>
    <row r="1319" spans="10:11" ht="12.75">
      <c r="J1319" s="131"/>
      <c r="K1319" s="131"/>
    </row>
    <row r="1320" spans="10:11" ht="12.75">
      <c r="J1320" s="131"/>
      <c r="K1320" s="131"/>
    </row>
    <row r="1321" spans="10:11" ht="12.75">
      <c r="J1321" s="131"/>
      <c r="K1321" s="131"/>
    </row>
    <row r="1322" spans="10:11" ht="12.75">
      <c r="J1322" s="131"/>
      <c r="K1322" s="131"/>
    </row>
    <row r="1323" spans="10:11" ht="12.75">
      <c r="J1323" s="131"/>
      <c r="K1323" s="131"/>
    </row>
    <row r="1324" spans="10:11" ht="12.75">
      <c r="J1324" s="131"/>
      <c r="K1324" s="131"/>
    </row>
    <row r="1325" spans="10:11" ht="12.75">
      <c r="J1325" s="131"/>
      <c r="K1325" s="131"/>
    </row>
    <row r="1326" spans="10:11" ht="12.75">
      <c r="J1326" s="131"/>
      <c r="K1326" s="131"/>
    </row>
    <row r="1327" spans="10:11" ht="12.75">
      <c r="J1327" s="131"/>
      <c r="K1327" s="131"/>
    </row>
    <row r="1328" spans="10:11" ht="12.75">
      <c r="J1328" s="131"/>
      <c r="K1328" s="131"/>
    </row>
    <row r="1329" spans="10:11" ht="12.75">
      <c r="J1329" s="131"/>
      <c r="K1329" s="131"/>
    </row>
    <row r="1330" spans="10:11" ht="12.75">
      <c r="J1330" s="131"/>
      <c r="K1330" s="131"/>
    </row>
    <row r="1331" spans="10:11" ht="12.75">
      <c r="J1331" s="131"/>
      <c r="K1331" s="131"/>
    </row>
    <row r="1332" spans="10:11" ht="12.75">
      <c r="J1332" s="131"/>
      <c r="K1332" s="131"/>
    </row>
    <row r="1333" spans="10:11" ht="12.75">
      <c r="J1333" s="131"/>
      <c r="K1333" s="131"/>
    </row>
    <row r="1334" spans="10:11" ht="12.75">
      <c r="J1334" s="131"/>
      <c r="K1334" s="131"/>
    </row>
    <row r="1335" spans="10:11" ht="12.75">
      <c r="J1335" s="131"/>
      <c r="K1335" s="131"/>
    </row>
    <row r="1336" spans="10:11" ht="12.75">
      <c r="J1336" s="131"/>
      <c r="K1336" s="131"/>
    </row>
    <row r="1337" spans="10:11" ht="12.75">
      <c r="J1337" s="131"/>
      <c r="K1337" s="131"/>
    </row>
    <row r="1338" spans="10:11" ht="12.75">
      <c r="J1338" s="131"/>
      <c r="K1338" s="131"/>
    </row>
    <row r="1339" spans="10:11" ht="12.75">
      <c r="J1339" s="131"/>
      <c r="K1339" s="131"/>
    </row>
    <row r="1340" spans="10:11" ht="12.75">
      <c r="J1340" s="131"/>
      <c r="K1340" s="131"/>
    </row>
    <row r="1341" spans="10:11" ht="12.75">
      <c r="J1341" s="131"/>
      <c r="K1341" s="131"/>
    </row>
    <row r="1342" spans="10:11" ht="12.75">
      <c r="J1342" s="131"/>
      <c r="K1342" s="131"/>
    </row>
    <row r="1343" spans="10:11" ht="12.75">
      <c r="J1343" s="131"/>
      <c r="K1343" s="131"/>
    </row>
    <row r="1344" spans="10:11" ht="12.75">
      <c r="J1344" s="131"/>
      <c r="K1344" s="131"/>
    </row>
    <row r="1345" spans="10:11" ht="12.75">
      <c r="J1345" s="131"/>
      <c r="K1345" s="131"/>
    </row>
    <row r="1346" spans="10:11" ht="12.75">
      <c r="J1346" s="131"/>
      <c r="K1346" s="131"/>
    </row>
    <row r="1347" spans="10:11" ht="12.75">
      <c r="J1347" s="131"/>
      <c r="K1347" s="131"/>
    </row>
    <row r="1348" spans="10:11" ht="12.75">
      <c r="J1348" s="131"/>
      <c r="K1348" s="131"/>
    </row>
    <row r="1349" spans="10:11" ht="12.75">
      <c r="J1349" s="131"/>
      <c r="K1349" s="131"/>
    </row>
    <row r="1350" spans="10:11" ht="12.75">
      <c r="J1350" s="131"/>
      <c r="K1350" s="131"/>
    </row>
    <row r="1351" spans="10:11" ht="12.75">
      <c r="J1351" s="131"/>
      <c r="K1351" s="131"/>
    </row>
    <row r="1352" spans="10:11" ht="12.75">
      <c r="J1352" s="131"/>
      <c r="K1352" s="131"/>
    </row>
    <row r="1353" spans="10:11" ht="12.75">
      <c r="J1353" s="131"/>
      <c r="K1353" s="131"/>
    </row>
    <row r="1354" spans="10:11" ht="12.75">
      <c r="J1354" s="131"/>
      <c r="K1354" s="131"/>
    </row>
    <row r="1355" spans="10:11" ht="12.75">
      <c r="J1355" s="131"/>
      <c r="K1355" s="131"/>
    </row>
    <row r="1356" spans="10:11" ht="12.75">
      <c r="J1356" s="131"/>
      <c r="K1356" s="131"/>
    </row>
    <row r="1357" spans="10:11" ht="12.75">
      <c r="J1357" s="131"/>
      <c r="K1357" s="131"/>
    </row>
    <row r="1358" spans="10:11" ht="12.75">
      <c r="J1358" s="131"/>
      <c r="K1358" s="131"/>
    </row>
    <row r="1359" spans="10:11" ht="12.75">
      <c r="J1359" s="131"/>
      <c r="K1359" s="131"/>
    </row>
    <row r="1360" spans="10:11" ht="12.75">
      <c r="J1360" s="131"/>
      <c r="K1360" s="131"/>
    </row>
    <row r="1361" spans="10:11" ht="12.75">
      <c r="J1361" s="131"/>
      <c r="K1361" s="131"/>
    </row>
    <row r="1362" spans="10:11" ht="12.75">
      <c r="J1362" s="131"/>
      <c r="K1362" s="131"/>
    </row>
    <row r="1363" spans="10:11" ht="12.75">
      <c r="J1363" s="131"/>
      <c r="K1363" s="131"/>
    </row>
    <row r="1364" spans="10:11" ht="12.75">
      <c r="J1364" s="131"/>
      <c r="K1364" s="131"/>
    </row>
    <row r="1365" spans="10:11" ht="12.75">
      <c r="J1365" s="131"/>
      <c r="K1365" s="131"/>
    </row>
    <row r="1366" spans="10:11" ht="12.75">
      <c r="J1366" s="131"/>
      <c r="K1366" s="131"/>
    </row>
    <row r="1367" spans="10:11" ht="12.75">
      <c r="J1367" s="131"/>
      <c r="K1367" s="131"/>
    </row>
    <row r="1368" spans="10:11" ht="12.75">
      <c r="J1368" s="131"/>
      <c r="K1368" s="131"/>
    </row>
    <row r="1369" spans="10:11" ht="12.75">
      <c r="J1369" s="131"/>
      <c r="K1369" s="131"/>
    </row>
    <row r="1370" spans="10:11" ht="12.75">
      <c r="J1370" s="131"/>
      <c r="K1370" s="131"/>
    </row>
    <row r="1371" spans="10:11" ht="12.75">
      <c r="J1371" s="131"/>
      <c r="K1371" s="131"/>
    </row>
    <row r="1372" spans="10:11" ht="12.75">
      <c r="J1372" s="131"/>
      <c r="K1372" s="131"/>
    </row>
    <row r="1373" spans="10:11" ht="12.75">
      <c r="J1373" s="131"/>
      <c r="K1373" s="131"/>
    </row>
    <row r="1374" spans="10:11" ht="12.75">
      <c r="J1374" s="131"/>
      <c r="K1374" s="131"/>
    </row>
    <row r="1375" spans="10:11" ht="12.75">
      <c r="J1375" s="131"/>
      <c r="K1375" s="131"/>
    </row>
    <row r="1376" spans="10:11" ht="12.75">
      <c r="J1376" s="131"/>
      <c r="K1376" s="131"/>
    </row>
    <row r="1377" spans="10:11" ht="12.75">
      <c r="J1377" s="131"/>
      <c r="K1377" s="131"/>
    </row>
    <row r="1378" spans="10:11" ht="12.75">
      <c r="J1378" s="131"/>
      <c r="K1378" s="131"/>
    </row>
    <row r="1379" spans="10:11" ht="12.75">
      <c r="J1379" s="131"/>
      <c r="K1379" s="131"/>
    </row>
    <row r="1380" spans="10:11" ht="12.75">
      <c r="J1380" s="131"/>
      <c r="K1380" s="131"/>
    </row>
    <row r="1381" spans="10:11" ht="12.75">
      <c r="J1381" s="131"/>
      <c r="K1381" s="131"/>
    </row>
    <row r="1382" spans="10:11" ht="12.75">
      <c r="J1382" s="131"/>
      <c r="K1382" s="131"/>
    </row>
    <row r="1383" spans="10:11" ht="12.75">
      <c r="J1383" s="131"/>
      <c r="K1383" s="131"/>
    </row>
    <row r="1384" spans="10:11" ht="12.75">
      <c r="J1384" s="131"/>
      <c r="K1384" s="131"/>
    </row>
    <row r="1385" spans="10:11" ht="12.75">
      <c r="J1385" s="131"/>
      <c r="K1385" s="131"/>
    </row>
    <row r="1386" spans="10:11" ht="12.75">
      <c r="J1386" s="131"/>
      <c r="K1386" s="131"/>
    </row>
    <row r="1387" spans="10:11" ht="12.75">
      <c r="J1387" s="131"/>
      <c r="K1387" s="131"/>
    </row>
    <row r="1388" spans="10:11" ht="12.75">
      <c r="J1388" s="131"/>
      <c r="K1388" s="131"/>
    </row>
    <row r="1389" spans="10:11" ht="12.75">
      <c r="J1389" s="131"/>
      <c r="K1389" s="131"/>
    </row>
    <row r="1390" spans="10:11" ht="12.75">
      <c r="J1390" s="131"/>
      <c r="K1390" s="131"/>
    </row>
    <row r="1391" spans="10:11" ht="12.75">
      <c r="J1391" s="131"/>
      <c r="K1391" s="131"/>
    </row>
    <row r="1392" spans="10:11" ht="12.75">
      <c r="J1392" s="131"/>
      <c r="K1392" s="131"/>
    </row>
    <row r="1393" spans="10:11" ht="12.75">
      <c r="J1393" s="131"/>
      <c r="K1393" s="131"/>
    </row>
    <row r="1394" spans="10:11" ht="12.75">
      <c r="J1394" s="131"/>
      <c r="K1394" s="131"/>
    </row>
    <row r="1395" spans="10:11" ht="12.75">
      <c r="J1395" s="131"/>
      <c r="K1395" s="131"/>
    </row>
    <row r="1396" spans="10:11" ht="12.75">
      <c r="J1396" s="131"/>
      <c r="K1396" s="131"/>
    </row>
    <row r="1397" spans="10:11" ht="12.75">
      <c r="J1397" s="131"/>
      <c r="K1397" s="131"/>
    </row>
    <row r="1398" spans="10:11" ht="12.75">
      <c r="J1398" s="131"/>
      <c r="K1398" s="131"/>
    </row>
    <row r="1399" spans="10:11" ht="12.75">
      <c r="J1399" s="131"/>
      <c r="K1399" s="131"/>
    </row>
    <row r="1400" spans="10:11" ht="12.75">
      <c r="J1400" s="131"/>
      <c r="K1400" s="131"/>
    </row>
    <row r="1401" spans="10:11" ht="12.75">
      <c r="J1401" s="131"/>
      <c r="K1401" s="131"/>
    </row>
    <row r="1402" spans="10:11" ht="12.75">
      <c r="J1402" s="131"/>
      <c r="K1402" s="131"/>
    </row>
    <row r="1403" spans="10:11" ht="12.75">
      <c r="J1403" s="131"/>
      <c r="K1403" s="131"/>
    </row>
    <row r="1404" spans="10:11" ht="12.75">
      <c r="J1404" s="131"/>
      <c r="K1404" s="131"/>
    </row>
    <row r="1405" spans="10:11" ht="12.75">
      <c r="J1405" s="131"/>
      <c r="K1405" s="131"/>
    </row>
    <row r="1406" spans="10:11" ht="12.75">
      <c r="J1406" s="131"/>
      <c r="K1406" s="131"/>
    </row>
    <row r="1407" spans="10:11" ht="12.75">
      <c r="J1407" s="131"/>
      <c r="K1407" s="131"/>
    </row>
    <row r="1408" spans="10:11" ht="12.75">
      <c r="J1408" s="131"/>
      <c r="K1408" s="131"/>
    </row>
    <row r="1409" spans="10:11" ht="12.75">
      <c r="J1409" s="131"/>
      <c r="K1409" s="131"/>
    </row>
    <row r="1410" spans="10:11" ht="12.75">
      <c r="J1410" s="131"/>
      <c r="K1410" s="131"/>
    </row>
    <row r="1411" spans="10:11" ht="12.75">
      <c r="J1411" s="131"/>
      <c r="K1411" s="131"/>
    </row>
    <row r="1412" spans="10:11" ht="12.75">
      <c r="J1412" s="131"/>
      <c r="K1412" s="131"/>
    </row>
    <row r="1413" spans="10:11" ht="12.75">
      <c r="J1413" s="131"/>
      <c r="K1413" s="131"/>
    </row>
    <row r="1414" spans="10:11" ht="12.75">
      <c r="J1414" s="131"/>
      <c r="K1414" s="131"/>
    </row>
    <row r="1415" spans="10:11" ht="12.75">
      <c r="J1415" s="131"/>
      <c r="K1415" s="131"/>
    </row>
    <row r="1416" spans="10:11" ht="12.75">
      <c r="J1416" s="131"/>
      <c r="K1416" s="131"/>
    </row>
    <row r="1417" spans="10:11" ht="12.75">
      <c r="J1417" s="131"/>
      <c r="K1417" s="131"/>
    </row>
    <row r="1418" spans="10:11" ht="12.75">
      <c r="J1418" s="131"/>
      <c r="K1418" s="131"/>
    </row>
    <row r="1419" spans="10:11" ht="12.75">
      <c r="J1419" s="131"/>
      <c r="K1419" s="131"/>
    </row>
    <row r="1420" spans="10:11" ht="12.75">
      <c r="J1420" s="131"/>
      <c r="K1420" s="131"/>
    </row>
    <row r="1421" spans="10:11" ht="12.75">
      <c r="J1421" s="131"/>
      <c r="K1421" s="131"/>
    </row>
    <row r="1422" spans="10:11" ht="12.75">
      <c r="J1422" s="131"/>
      <c r="K1422" s="131"/>
    </row>
    <row r="1423" spans="10:11" ht="12.75">
      <c r="J1423" s="131"/>
      <c r="K1423" s="131"/>
    </row>
    <row r="1424" spans="10:11" ht="12.75">
      <c r="J1424" s="131"/>
      <c r="K1424" s="131"/>
    </row>
    <row r="1425" spans="10:11" ht="12.75">
      <c r="J1425" s="131"/>
      <c r="K1425" s="131"/>
    </row>
    <row r="1426" spans="10:11" ht="12.75">
      <c r="J1426" s="131"/>
      <c r="K1426" s="131"/>
    </row>
    <row r="1427" spans="10:11" ht="12.75">
      <c r="J1427" s="131"/>
      <c r="K1427" s="131"/>
    </row>
    <row r="1428" spans="10:11" ht="12.75">
      <c r="J1428" s="131"/>
      <c r="K1428" s="131"/>
    </row>
    <row r="1429" spans="10:11" ht="12.75">
      <c r="J1429" s="131"/>
      <c r="K1429" s="131"/>
    </row>
    <row r="1430" spans="10:11" ht="12.75">
      <c r="J1430" s="131"/>
      <c r="K1430" s="131"/>
    </row>
    <row r="1431" spans="10:11" ht="12.75">
      <c r="J1431" s="131"/>
      <c r="K1431" s="131"/>
    </row>
    <row r="1432" spans="10:11" ht="12.75">
      <c r="J1432" s="131"/>
      <c r="K1432" s="131"/>
    </row>
    <row r="1433" spans="10:11" ht="12.75">
      <c r="J1433" s="131"/>
      <c r="K1433" s="131"/>
    </row>
    <row r="1434" spans="10:11" ht="12.75">
      <c r="J1434" s="131"/>
      <c r="K1434" s="131"/>
    </row>
    <row r="1435" spans="10:11" ht="12.75">
      <c r="J1435" s="131"/>
      <c r="K1435" s="131"/>
    </row>
    <row r="1436" spans="10:11" ht="12.75">
      <c r="J1436" s="131"/>
      <c r="K1436" s="131"/>
    </row>
    <row r="1437" spans="10:11" ht="12.75">
      <c r="J1437" s="131"/>
      <c r="K1437" s="131"/>
    </row>
    <row r="1438" spans="10:11" ht="12.75">
      <c r="J1438" s="131"/>
      <c r="K1438" s="131"/>
    </row>
    <row r="1439" spans="10:11" ht="12.75">
      <c r="J1439" s="131"/>
      <c r="K1439" s="131"/>
    </row>
    <row r="1440" spans="10:11" ht="12.75">
      <c r="J1440" s="131"/>
      <c r="K1440" s="131"/>
    </row>
    <row r="1441" spans="10:11" ht="12.75">
      <c r="J1441" s="131"/>
      <c r="K1441" s="131"/>
    </row>
    <row r="1442" spans="10:11" ht="12.75">
      <c r="J1442" s="131"/>
      <c r="K1442" s="131"/>
    </row>
    <row r="1443" spans="10:11" ht="12.75">
      <c r="J1443" s="131"/>
      <c r="K1443" s="131"/>
    </row>
    <row r="1444" spans="10:11" ht="12.75">
      <c r="J1444" s="131"/>
      <c r="K1444" s="131"/>
    </row>
    <row r="1445" spans="10:11" ht="12.75">
      <c r="J1445" s="131"/>
      <c r="K1445" s="131"/>
    </row>
    <row r="1446" spans="10:11" ht="12.75">
      <c r="J1446" s="131"/>
      <c r="K1446" s="131"/>
    </row>
    <row r="1447" spans="10:11" ht="12.75">
      <c r="J1447" s="131"/>
      <c r="K1447" s="131"/>
    </row>
    <row r="1448" spans="10:11" ht="12.75">
      <c r="J1448" s="131"/>
      <c r="K1448" s="131"/>
    </row>
    <row r="1449" spans="10:11" ht="12.75">
      <c r="J1449" s="131"/>
      <c r="K1449" s="131"/>
    </row>
    <row r="1450" spans="10:11" ht="12.75">
      <c r="J1450" s="131"/>
      <c r="K1450" s="131"/>
    </row>
    <row r="1451" spans="10:11" ht="12.75">
      <c r="J1451" s="131"/>
      <c r="K1451" s="131"/>
    </row>
    <row r="1452" spans="10:11" ht="12.75">
      <c r="J1452" s="131"/>
      <c r="K1452" s="131"/>
    </row>
    <row r="1453" spans="10:11" ht="12.75">
      <c r="J1453" s="131"/>
      <c r="K1453" s="131"/>
    </row>
    <row r="1454" spans="10:11" ht="12.75">
      <c r="J1454" s="131"/>
      <c r="K1454" s="131"/>
    </row>
    <row r="1455" spans="10:11" ht="12.75">
      <c r="J1455" s="131"/>
      <c r="K1455" s="131"/>
    </row>
    <row r="1456" spans="10:11" ht="12.75">
      <c r="J1456" s="131"/>
      <c r="K1456" s="131"/>
    </row>
    <row r="1457" spans="10:11" ht="12.75">
      <c r="J1457" s="131"/>
      <c r="K1457" s="131"/>
    </row>
    <row r="1458" spans="10:11" ht="12.75">
      <c r="J1458" s="131"/>
      <c r="K1458" s="131"/>
    </row>
    <row r="1459" spans="10:11" ht="12.75">
      <c r="J1459" s="131"/>
      <c r="K1459" s="131"/>
    </row>
    <row r="1460" spans="10:11" ht="12.75">
      <c r="J1460" s="131"/>
      <c r="K1460" s="131"/>
    </row>
    <row r="1461" spans="10:11" ht="12.75">
      <c r="J1461" s="131"/>
      <c r="K1461" s="131"/>
    </row>
    <row r="1462" spans="10:11" ht="12.75">
      <c r="J1462" s="131"/>
      <c r="K1462" s="131"/>
    </row>
    <row r="1463" spans="10:11" ht="12.75">
      <c r="J1463" s="131"/>
      <c r="K1463" s="131"/>
    </row>
    <row r="1464" spans="10:11" ht="12.75">
      <c r="J1464" s="131"/>
      <c r="K1464" s="131"/>
    </row>
    <row r="1465" spans="10:11" ht="12.75">
      <c r="J1465" s="131"/>
      <c r="K1465" s="131"/>
    </row>
    <row r="1466" spans="10:11" ht="12.75">
      <c r="J1466" s="131"/>
      <c r="K1466" s="131"/>
    </row>
    <row r="1467" spans="10:11" ht="12.75">
      <c r="J1467" s="131"/>
      <c r="K1467" s="131"/>
    </row>
    <row r="1468" spans="10:11" ht="12.75">
      <c r="J1468" s="131"/>
      <c r="K1468" s="131"/>
    </row>
    <row r="1469" spans="10:11" ht="12.75">
      <c r="J1469" s="131"/>
      <c r="K1469" s="131"/>
    </row>
    <row r="1470" spans="10:11" ht="12.75">
      <c r="J1470" s="131"/>
      <c r="K1470" s="131"/>
    </row>
    <row r="1471" spans="10:11" ht="12.75">
      <c r="J1471" s="131"/>
      <c r="K1471" s="131"/>
    </row>
    <row r="1472" spans="10:11" ht="12.75">
      <c r="J1472" s="131"/>
      <c r="K1472" s="131"/>
    </row>
    <row r="1473" spans="10:11" ht="12.75">
      <c r="J1473" s="131"/>
      <c r="K1473" s="131"/>
    </row>
    <row r="1474" spans="10:11" ht="12.75">
      <c r="J1474" s="131"/>
      <c r="K1474" s="131"/>
    </row>
    <row r="1475" spans="10:11" ht="12.75">
      <c r="J1475" s="131"/>
      <c r="K1475" s="131"/>
    </row>
    <row r="1476" spans="10:11" ht="12.75">
      <c r="J1476" s="131"/>
      <c r="K1476" s="131"/>
    </row>
    <row r="1477" spans="10:11" ht="12.75">
      <c r="J1477" s="131"/>
      <c r="K1477" s="131"/>
    </row>
    <row r="1478" spans="10:11" ht="12.75">
      <c r="J1478" s="131"/>
      <c r="K1478" s="131"/>
    </row>
    <row r="1479" spans="10:11" ht="12.75">
      <c r="J1479" s="131"/>
      <c r="K1479" s="131"/>
    </row>
    <row r="1480" spans="10:11" ht="12.75">
      <c r="J1480" s="131"/>
      <c r="K1480" s="131"/>
    </row>
    <row r="1481" spans="10:11" ht="12.75">
      <c r="J1481" s="131"/>
      <c r="K1481" s="131"/>
    </row>
    <row r="1482" spans="10:11" ht="12.75">
      <c r="J1482" s="131"/>
      <c r="K1482" s="131"/>
    </row>
    <row r="1483" spans="10:11" ht="12.75">
      <c r="J1483" s="131"/>
      <c r="K1483" s="131"/>
    </row>
    <row r="1484" spans="10:11" ht="12.75">
      <c r="J1484" s="131"/>
      <c r="K1484" s="131"/>
    </row>
    <row r="1485" spans="10:11" ht="12.75">
      <c r="J1485" s="131"/>
      <c r="K1485" s="131"/>
    </row>
    <row r="1486" spans="10:11" ht="12.75">
      <c r="J1486" s="131"/>
      <c r="K1486" s="131"/>
    </row>
    <row r="1487" spans="10:11" ht="12.75">
      <c r="J1487" s="131"/>
      <c r="K1487" s="131"/>
    </row>
    <row r="1488" spans="10:11" ht="12.75">
      <c r="J1488" s="131"/>
      <c r="K1488" s="131"/>
    </row>
    <row r="1489" spans="10:11" ht="12.75">
      <c r="J1489" s="131"/>
      <c r="K1489" s="131"/>
    </row>
    <row r="1490" spans="10:11" ht="12.75">
      <c r="J1490" s="131"/>
      <c r="K1490" s="131"/>
    </row>
    <row r="1491" spans="10:11" ht="12.75">
      <c r="J1491" s="131"/>
      <c r="K1491" s="131"/>
    </row>
    <row r="1492" spans="10:11" ht="12.75">
      <c r="J1492" s="131"/>
      <c r="K1492" s="131"/>
    </row>
    <row r="1493" spans="10:11" ht="12.75">
      <c r="J1493" s="131"/>
      <c r="K1493" s="131"/>
    </row>
    <row r="1494" spans="10:11" ht="12.75">
      <c r="J1494" s="131"/>
      <c r="K1494" s="131"/>
    </row>
    <row r="1495" spans="10:11" ht="12.75">
      <c r="J1495" s="131"/>
      <c r="K1495" s="131"/>
    </row>
    <row r="1496" spans="10:11" ht="12.75">
      <c r="J1496" s="131"/>
      <c r="K1496" s="131"/>
    </row>
    <row r="1497" spans="10:11" ht="12.75">
      <c r="J1497" s="131"/>
      <c r="K1497" s="131"/>
    </row>
    <row r="1498" spans="10:11" ht="12.75">
      <c r="J1498" s="131"/>
      <c r="K1498" s="131"/>
    </row>
    <row r="1499" spans="10:11" ht="12.75">
      <c r="J1499" s="131"/>
      <c r="K1499" s="131"/>
    </row>
    <row r="1500" spans="10:11" ht="12.75">
      <c r="J1500" s="131"/>
      <c r="K1500" s="131"/>
    </row>
    <row r="1501" spans="10:11" ht="12.75">
      <c r="J1501" s="131"/>
      <c r="K1501" s="131"/>
    </row>
    <row r="1502" spans="10:11" ht="12.75">
      <c r="J1502" s="131"/>
      <c r="K1502" s="131"/>
    </row>
    <row r="1503" spans="10:11" ht="12.75">
      <c r="J1503" s="131"/>
      <c r="K1503" s="131"/>
    </row>
    <row r="1504" spans="10:11" ht="12.75">
      <c r="J1504" s="131"/>
      <c r="K1504" s="131"/>
    </row>
    <row r="1505" spans="10:11" ht="12.75">
      <c r="J1505" s="131"/>
      <c r="K1505" s="131"/>
    </row>
    <row r="1506" spans="10:11" ht="12.75">
      <c r="J1506" s="131"/>
      <c r="K1506" s="131"/>
    </row>
    <row r="1507" spans="10:11" ht="12.75">
      <c r="J1507" s="131"/>
      <c r="K1507" s="131"/>
    </row>
    <row r="1508" spans="10:11" ht="12.75">
      <c r="J1508" s="131"/>
      <c r="K1508" s="131"/>
    </row>
    <row r="1509" spans="10:11" ht="12.75">
      <c r="J1509" s="131"/>
      <c r="K1509" s="131"/>
    </row>
    <row r="1510" spans="10:11" ht="12.75">
      <c r="J1510" s="131"/>
      <c r="K1510" s="131"/>
    </row>
    <row r="1511" spans="10:11" ht="12.75">
      <c r="J1511" s="131"/>
      <c r="K1511" s="131"/>
    </row>
    <row r="1512" spans="10:11" ht="12.75">
      <c r="J1512" s="131"/>
      <c r="K1512" s="131"/>
    </row>
    <row r="1513" spans="10:11" ht="12.75">
      <c r="J1513" s="131"/>
      <c r="K1513" s="131"/>
    </row>
    <row r="1514" spans="10:11" ht="12.75">
      <c r="J1514" s="131"/>
      <c r="K1514" s="131"/>
    </row>
    <row r="1515" spans="10:11" ht="12.75">
      <c r="J1515" s="131"/>
      <c r="K1515" s="131"/>
    </row>
    <row r="1516" spans="10:11" ht="12.75">
      <c r="J1516" s="131"/>
      <c r="K1516" s="131"/>
    </row>
    <row r="1517" spans="10:11" ht="12.75">
      <c r="J1517" s="131"/>
      <c r="K1517" s="131"/>
    </row>
    <row r="1518" spans="10:11" ht="12.75">
      <c r="J1518" s="131"/>
      <c r="K1518" s="131"/>
    </row>
    <row r="1519" spans="10:11" ht="12.75">
      <c r="J1519" s="131"/>
      <c r="K1519" s="131"/>
    </row>
    <row r="1520" spans="10:11" ht="12.75">
      <c r="J1520" s="131"/>
      <c r="K1520" s="131"/>
    </row>
    <row r="1521" spans="10:11" ht="12.75">
      <c r="J1521" s="131"/>
      <c r="K1521" s="131"/>
    </row>
    <row r="1522" spans="10:11" ht="12.75">
      <c r="J1522" s="131"/>
      <c r="K1522" s="131"/>
    </row>
    <row r="1523" spans="10:11" ht="12.75">
      <c r="J1523" s="131"/>
      <c r="K1523" s="131"/>
    </row>
    <row r="1524" spans="10:11" ht="12.75">
      <c r="J1524" s="131"/>
      <c r="K1524" s="131"/>
    </row>
    <row r="1525" spans="10:11" ht="12.75">
      <c r="J1525" s="131"/>
      <c r="K1525" s="131"/>
    </row>
    <row r="1526" spans="10:11" ht="12.75">
      <c r="J1526" s="131"/>
      <c r="K1526" s="131"/>
    </row>
    <row r="1527" spans="10:11" ht="12.75">
      <c r="J1527" s="131"/>
      <c r="K1527" s="131"/>
    </row>
    <row r="1528" spans="10:11" ht="12.75">
      <c r="J1528" s="131"/>
      <c r="K1528" s="131"/>
    </row>
    <row r="1529" spans="10:11" ht="12.75">
      <c r="J1529" s="131"/>
      <c r="K1529" s="131"/>
    </row>
    <row r="1530" spans="10:11" ht="12.75">
      <c r="J1530" s="131"/>
      <c r="K1530" s="131"/>
    </row>
    <row r="1531" spans="10:11" ht="12.75">
      <c r="J1531" s="131"/>
      <c r="K1531" s="131"/>
    </row>
    <row r="1532" spans="10:11" ht="12.75">
      <c r="J1532" s="131"/>
      <c r="K1532" s="131"/>
    </row>
    <row r="1533" spans="10:11" ht="12.75">
      <c r="J1533" s="131"/>
      <c r="K1533" s="131"/>
    </row>
    <row r="1534" spans="10:11" ht="12.75">
      <c r="J1534" s="131"/>
      <c r="K1534" s="131"/>
    </row>
    <row r="1535" spans="10:11" ht="12.75">
      <c r="J1535" s="131"/>
      <c r="K1535" s="131"/>
    </row>
    <row r="1536" spans="10:11" ht="12.75">
      <c r="J1536" s="131"/>
      <c r="K1536" s="131"/>
    </row>
    <row r="1537" spans="10:11" ht="12.75">
      <c r="J1537" s="131"/>
      <c r="K1537" s="131"/>
    </row>
    <row r="1538" spans="10:11" ht="12.75">
      <c r="J1538" s="131"/>
      <c r="K1538" s="131"/>
    </row>
    <row r="1539" spans="10:11" ht="12.75">
      <c r="J1539" s="131"/>
      <c r="K1539" s="131"/>
    </row>
    <row r="1540" spans="10:11" ht="12.75">
      <c r="J1540" s="131"/>
      <c r="K1540" s="131"/>
    </row>
    <row r="1541" spans="10:11" ht="12.75">
      <c r="J1541" s="131"/>
      <c r="K1541" s="131"/>
    </row>
    <row r="1542" spans="10:11" ht="12.75">
      <c r="J1542" s="131"/>
      <c r="K1542" s="131"/>
    </row>
    <row r="1543" spans="10:11" ht="12.75">
      <c r="J1543" s="131"/>
      <c r="K1543" s="131"/>
    </row>
    <row r="1544" spans="10:11" ht="12.75">
      <c r="J1544" s="131"/>
      <c r="K1544" s="131"/>
    </row>
    <row r="1545" spans="10:11" ht="12.75">
      <c r="J1545" s="131"/>
      <c r="K1545" s="131"/>
    </row>
    <row r="1546" spans="10:11" ht="12.75">
      <c r="J1546" s="131"/>
      <c r="K1546" s="131"/>
    </row>
    <row r="1547" spans="10:11" ht="12.75">
      <c r="J1547" s="131"/>
      <c r="K1547" s="131"/>
    </row>
    <row r="1548" spans="10:11" ht="12.75">
      <c r="J1548" s="131"/>
      <c r="K1548" s="131"/>
    </row>
    <row r="1549" spans="10:11" ht="12.75">
      <c r="J1549" s="131"/>
      <c r="K1549" s="131"/>
    </row>
    <row r="1550" spans="10:11" ht="12.75">
      <c r="J1550" s="131"/>
      <c r="K1550" s="131"/>
    </row>
    <row r="1551" spans="10:11" ht="12.75">
      <c r="J1551" s="131"/>
      <c r="K1551" s="131"/>
    </row>
    <row r="1552" spans="10:11" ht="12.75">
      <c r="J1552" s="131"/>
      <c r="K1552" s="131"/>
    </row>
    <row r="1553" spans="10:11" ht="12.75">
      <c r="J1553" s="131"/>
      <c r="K1553" s="131"/>
    </row>
    <row r="1554" spans="10:11" ht="12.75">
      <c r="J1554" s="131"/>
      <c r="K1554" s="131"/>
    </row>
    <row r="1555" spans="10:11" ht="12.75">
      <c r="J1555" s="131"/>
      <c r="K1555" s="131"/>
    </row>
    <row r="1556" spans="10:11" ht="12.75">
      <c r="J1556" s="131"/>
      <c r="K1556" s="131"/>
    </row>
    <row r="1557" spans="10:11" ht="12.75">
      <c r="J1557" s="131"/>
      <c r="K1557" s="131"/>
    </row>
    <row r="1558" spans="10:11" ht="12.75">
      <c r="J1558" s="131"/>
      <c r="K1558" s="131"/>
    </row>
    <row r="1559" spans="10:11" ht="12.75">
      <c r="J1559" s="131"/>
      <c r="K1559" s="131"/>
    </row>
    <row r="1560" spans="10:11" ht="12.75">
      <c r="J1560" s="131"/>
      <c r="K1560" s="131"/>
    </row>
    <row r="1561" spans="10:11" ht="12.75">
      <c r="J1561" s="131"/>
      <c r="K1561" s="131"/>
    </row>
    <row r="1562" spans="10:11" ht="12.75">
      <c r="J1562" s="131"/>
      <c r="K1562" s="131"/>
    </row>
    <row r="1563" spans="10:11" ht="12.75">
      <c r="J1563" s="131"/>
      <c r="K1563" s="131"/>
    </row>
    <row r="1564" spans="10:11" ht="12.75">
      <c r="J1564" s="131"/>
      <c r="K1564" s="131"/>
    </row>
    <row r="1565" spans="10:11" ht="12.75">
      <c r="J1565" s="131"/>
      <c r="K1565" s="131"/>
    </row>
    <row r="1566" spans="10:11" ht="12.75">
      <c r="J1566" s="131"/>
      <c r="K1566" s="131"/>
    </row>
    <row r="1567" spans="10:11" ht="12.75">
      <c r="J1567" s="131"/>
      <c r="K1567" s="131"/>
    </row>
    <row r="1568" spans="10:11" ht="12.75">
      <c r="J1568" s="131"/>
      <c r="K1568" s="131"/>
    </row>
    <row r="1569" spans="10:11" ht="12.75">
      <c r="J1569" s="131"/>
      <c r="K1569" s="131"/>
    </row>
    <row r="1570" spans="10:11" ht="12.75">
      <c r="J1570" s="131"/>
      <c r="K1570" s="131"/>
    </row>
    <row r="1571" spans="10:11" ht="12.75">
      <c r="J1571" s="131"/>
      <c r="K1571" s="131"/>
    </row>
    <row r="1572" spans="10:11" ht="12.75">
      <c r="J1572" s="131"/>
      <c r="K1572" s="131"/>
    </row>
    <row r="1573" spans="10:11" ht="12.75">
      <c r="J1573" s="131"/>
      <c r="K1573" s="131"/>
    </row>
    <row r="1574" spans="10:11" ht="12.75">
      <c r="J1574" s="131"/>
      <c r="K1574" s="131"/>
    </row>
    <row r="1575" spans="10:11" ht="12.75">
      <c r="J1575" s="131"/>
      <c r="K1575" s="131"/>
    </row>
    <row r="1576" spans="10:11" ht="12.75">
      <c r="J1576" s="131"/>
      <c r="K1576" s="131"/>
    </row>
    <row r="1577" spans="10:11" ht="12.75">
      <c r="J1577" s="131"/>
      <c r="K1577" s="131"/>
    </row>
    <row r="1578" spans="10:11" ht="12.75">
      <c r="J1578" s="131"/>
      <c r="K1578" s="131"/>
    </row>
    <row r="1579" spans="10:11" ht="12.75">
      <c r="J1579" s="131"/>
      <c r="K1579" s="131"/>
    </row>
    <row r="1580" spans="10:11" ht="12.75">
      <c r="J1580" s="131"/>
      <c r="K1580" s="131"/>
    </row>
    <row r="1581" spans="10:11" ht="12.75">
      <c r="J1581" s="131"/>
      <c r="K1581" s="131"/>
    </row>
    <row r="1582" spans="10:11" ht="12.75">
      <c r="J1582" s="131"/>
      <c r="K1582" s="131"/>
    </row>
    <row r="1583" spans="10:11" ht="12.75">
      <c r="J1583" s="131"/>
      <c r="K1583" s="131"/>
    </row>
    <row r="1584" spans="10:11" ht="12.75">
      <c r="J1584" s="131"/>
      <c r="K1584" s="131"/>
    </row>
    <row r="1585" spans="10:11" ht="12.75">
      <c r="J1585" s="131"/>
      <c r="K1585" s="131"/>
    </row>
    <row r="1586" spans="10:11" ht="12.75">
      <c r="J1586" s="131"/>
      <c r="K1586" s="131"/>
    </row>
    <row r="1587" spans="10:11" ht="12.75">
      <c r="J1587" s="131"/>
      <c r="K1587" s="131"/>
    </row>
    <row r="1588" spans="10:11" ht="12.75">
      <c r="J1588" s="131"/>
      <c r="K1588" s="131"/>
    </row>
    <row r="1589" spans="10:11" ht="12.75">
      <c r="J1589" s="131"/>
      <c r="K1589" s="131"/>
    </row>
    <row r="1590" spans="10:11" ht="12.75">
      <c r="J1590" s="131"/>
      <c r="K1590" s="131"/>
    </row>
    <row r="1591" spans="10:11" ht="12.75">
      <c r="J1591" s="131"/>
      <c r="K1591" s="131"/>
    </row>
    <row r="1592" spans="10:11" ht="12.75">
      <c r="J1592" s="131"/>
      <c r="K1592" s="131"/>
    </row>
    <row r="1593" spans="10:11" ht="12.75">
      <c r="J1593" s="131"/>
      <c r="K1593" s="131"/>
    </row>
    <row r="1594" spans="10:11" ht="12.75">
      <c r="J1594" s="131"/>
      <c r="K1594" s="131"/>
    </row>
    <row r="1595" spans="10:11" ht="12.75">
      <c r="J1595" s="131"/>
      <c r="K1595" s="131"/>
    </row>
    <row r="1596" spans="10:11" ht="12.75">
      <c r="J1596" s="131"/>
      <c r="K1596" s="131"/>
    </row>
    <row r="1597" spans="10:11" ht="12.75">
      <c r="J1597" s="131"/>
      <c r="K1597" s="131"/>
    </row>
    <row r="1598" spans="10:11" ht="12.75">
      <c r="J1598" s="131"/>
      <c r="K1598" s="131"/>
    </row>
    <row r="1599" spans="10:11" ht="12.75">
      <c r="J1599" s="131"/>
      <c r="K1599" s="131"/>
    </row>
    <row r="1600" spans="10:11" ht="12.75">
      <c r="J1600" s="131"/>
      <c r="K1600" s="131"/>
    </row>
    <row r="1601" spans="10:11" ht="12.75">
      <c r="J1601" s="131"/>
      <c r="K1601" s="131"/>
    </row>
    <row r="1602" spans="10:11" ht="12.75">
      <c r="J1602" s="131"/>
      <c r="K1602" s="131"/>
    </row>
    <row r="1603" spans="10:11" ht="12.75">
      <c r="J1603" s="131"/>
      <c r="K1603" s="131"/>
    </row>
    <row r="1604" spans="10:11" ht="12.75">
      <c r="J1604" s="131"/>
      <c r="K1604" s="131"/>
    </row>
    <row r="1605" spans="10:11" ht="12.75">
      <c r="J1605" s="131"/>
      <c r="K1605" s="131"/>
    </row>
    <row r="1606" spans="10:11" ht="12.75">
      <c r="J1606" s="131"/>
      <c r="K1606" s="131"/>
    </row>
    <row r="1607" spans="10:11" ht="12.75">
      <c r="J1607" s="131"/>
      <c r="K1607" s="131"/>
    </row>
    <row r="1608" spans="10:11" ht="12.75">
      <c r="J1608" s="131"/>
      <c r="K1608" s="131"/>
    </row>
    <row r="1609" spans="10:11" ht="12.75">
      <c r="J1609" s="131"/>
      <c r="K1609" s="131"/>
    </row>
    <row r="1610" spans="10:11" ht="12.75">
      <c r="J1610" s="131"/>
      <c r="K1610" s="131"/>
    </row>
    <row r="1611" spans="10:11" ht="12.75">
      <c r="J1611" s="131"/>
      <c r="K1611" s="131"/>
    </row>
    <row r="1612" spans="10:11" ht="12.75">
      <c r="J1612" s="131"/>
      <c r="K1612" s="131"/>
    </row>
    <row r="1613" spans="10:11" ht="12.75">
      <c r="J1613" s="131"/>
      <c r="K1613" s="131"/>
    </row>
    <row r="1614" spans="10:11" ht="12.75">
      <c r="J1614" s="131"/>
      <c r="K1614" s="131"/>
    </row>
    <row r="1615" spans="10:11" ht="12.75">
      <c r="J1615" s="131"/>
      <c r="K1615" s="131"/>
    </row>
    <row r="1616" spans="10:11" ht="12.75">
      <c r="J1616" s="131"/>
      <c r="K1616" s="131"/>
    </row>
    <row r="1617" spans="10:11" ht="12.75">
      <c r="J1617" s="131"/>
      <c r="K1617" s="131"/>
    </row>
    <row r="1618" spans="10:11" ht="12.75">
      <c r="J1618" s="131"/>
      <c r="K1618" s="131"/>
    </row>
    <row r="1619" spans="10:11" ht="12.75">
      <c r="J1619" s="131"/>
      <c r="K1619" s="131"/>
    </row>
    <row r="1620" spans="10:11" ht="12.75">
      <c r="J1620" s="131"/>
      <c r="K1620" s="131"/>
    </row>
    <row r="1621" spans="10:11" ht="12.75">
      <c r="J1621" s="131"/>
      <c r="K1621" s="131"/>
    </row>
    <row r="1622" spans="10:11" ht="12.75">
      <c r="J1622" s="131"/>
      <c r="K1622" s="131"/>
    </row>
    <row r="1623" spans="10:11" ht="12.75">
      <c r="J1623" s="131"/>
      <c r="K1623" s="131"/>
    </row>
    <row r="1624" spans="10:11" ht="12.75">
      <c r="J1624" s="131"/>
      <c r="K1624" s="131"/>
    </row>
    <row r="1625" spans="10:11" ht="12.75">
      <c r="J1625" s="131"/>
      <c r="K1625" s="131"/>
    </row>
    <row r="1626" spans="10:11" ht="12.75">
      <c r="J1626" s="131"/>
      <c r="K1626" s="131"/>
    </row>
    <row r="1627" spans="10:11" ht="12.75">
      <c r="J1627" s="131"/>
      <c r="K1627" s="131"/>
    </row>
    <row r="1628" spans="10:11" ht="12.75">
      <c r="J1628" s="131"/>
      <c r="K1628" s="131"/>
    </row>
    <row r="1629" spans="10:11" ht="12.75">
      <c r="J1629" s="131"/>
      <c r="K1629" s="131"/>
    </row>
    <row r="1630" spans="10:11" ht="12.75">
      <c r="J1630" s="131"/>
      <c r="K1630" s="131"/>
    </row>
    <row r="1631" spans="10:11" ht="12.75">
      <c r="J1631" s="131"/>
      <c r="K1631" s="131"/>
    </row>
    <row r="1632" spans="10:11" ht="12.75">
      <c r="J1632" s="131"/>
      <c r="K1632" s="131"/>
    </row>
    <row r="1633" spans="10:11" ht="12.75">
      <c r="J1633" s="131"/>
      <c r="K1633" s="131"/>
    </row>
    <row r="1634" spans="10:11" ht="12.75">
      <c r="J1634" s="131"/>
      <c r="K1634" s="131"/>
    </row>
    <row r="1635" spans="10:11" ht="12.75">
      <c r="J1635" s="131"/>
      <c r="K1635" s="131"/>
    </row>
    <row r="1636" spans="10:11" ht="12.75">
      <c r="J1636" s="131"/>
      <c r="K1636" s="131"/>
    </row>
    <row r="1637" spans="10:11" ht="12.75">
      <c r="J1637" s="131"/>
      <c r="K1637" s="131"/>
    </row>
    <row r="1638" spans="10:11" ht="12.75">
      <c r="J1638" s="131"/>
      <c r="K1638" s="131"/>
    </row>
    <row r="1639" spans="10:11" ht="12.75">
      <c r="J1639" s="131"/>
      <c r="K1639" s="131"/>
    </row>
    <row r="1640" spans="10:11" ht="12.75">
      <c r="J1640" s="131"/>
      <c r="K1640" s="131"/>
    </row>
    <row r="1641" spans="10:11" ht="12.75">
      <c r="J1641" s="131"/>
      <c r="K1641" s="131"/>
    </row>
    <row r="1642" spans="10:11" ht="12.75">
      <c r="J1642" s="131"/>
      <c r="K1642" s="131"/>
    </row>
    <row r="1643" spans="10:11" ht="12.75">
      <c r="J1643" s="131"/>
      <c r="K1643" s="131"/>
    </row>
    <row r="1644" spans="10:11" ht="12.75">
      <c r="J1644" s="131"/>
      <c r="K1644" s="131"/>
    </row>
    <row r="1645" spans="10:11" ht="12.75">
      <c r="J1645" s="131"/>
      <c r="K1645" s="131"/>
    </row>
    <row r="1646" spans="10:11" ht="12.75">
      <c r="J1646" s="131"/>
      <c r="K1646" s="131"/>
    </row>
    <row r="1647" spans="10:11" ht="12.75">
      <c r="J1647" s="131"/>
      <c r="K1647" s="131"/>
    </row>
    <row r="1648" spans="10:11" ht="12.75">
      <c r="J1648" s="131"/>
      <c r="K1648" s="131"/>
    </row>
    <row r="1649" spans="10:11" ht="12.75">
      <c r="J1649" s="131"/>
      <c r="K1649" s="131"/>
    </row>
    <row r="1650" spans="10:11" ht="12.75">
      <c r="J1650" s="131"/>
      <c r="K1650" s="131"/>
    </row>
    <row r="1651" spans="10:11" ht="12.75">
      <c r="J1651" s="131"/>
      <c r="K1651" s="131"/>
    </row>
    <row r="1652" spans="10:11" ht="12.75">
      <c r="J1652" s="131"/>
      <c r="K1652" s="131"/>
    </row>
    <row r="1653" spans="10:11" ht="12.75">
      <c r="J1653" s="131"/>
      <c r="K1653" s="131"/>
    </row>
    <row r="1654" spans="10:11" ht="12.75">
      <c r="J1654" s="131"/>
      <c r="K1654" s="131"/>
    </row>
    <row r="1655" spans="10:11" ht="12.75">
      <c r="J1655" s="131"/>
      <c r="K1655" s="131"/>
    </row>
    <row r="1656" spans="10:11" ht="12.75">
      <c r="J1656" s="131"/>
      <c r="K1656" s="131"/>
    </row>
    <row r="1657" spans="10:11" ht="12.75">
      <c r="J1657" s="131"/>
      <c r="K1657" s="131"/>
    </row>
    <row r="1658" spans="10:11" ht="12.75">
      <c r="J1658" s="131"/>
      <c r="K1658" s="131"/>
    </row>
    <row r="1659" spans="10:11" ht="12.75">
      <c r="J1659" s="131"/>
      <c r="K1659" s="131"/>
    </row>
    <row r="1660" spans="10:11" ht="12.75">
      <c r="J1660" s="131"/>
      <c r="K1660" s="131"/>
    </row>
    <row r="1661" spans="10:11" ht="12.75">
      <c r="J1661" s="131"/>
      <c r="K1661" s="131"/>
    </row>
    <row r="1662" spans="10:11" ht="12.75">
      <c r="J1662" s="131"/>
      <c r="K1662" s="131"/>
    </row>
    <row r="1663" spans="10:11" ht="12.75">
      <c r="J1663" s="131"/>
      <c r="K1663" s="131"/>
    </row>
    <row r="1664" spans="10:11" ht="12.75">
      <c r="J1664" s="131"/>
      <c r="K1664" s="131"/>
    </row>
    <row r="1665" spans="10:11" ht="12.75">
      <c r="J1665" s="131"/>
      <c r="K1665" s="131"/>
    </row>
    <row r="1666" spans="10:11" ht="12.75">
      <c r="J1666" s="131"/>
      <c r="K1666" s="131"/>
    </row>
    <row r="1667" spans="10:11" ht="12.75">
      <c r="J1667" s="131"/>
      <c r="K1667" s="131"/>
    </row>
    <row r="1668" spans="10:11" ht="12.75">
      <c r="J1668" s="131"/>
      <c r="K1668" s="131"/>
    </row>
    <row r="1669" spans="10:11" ht="12.75">
      <c r="J1669" s="131"/>
      <c r="K1669" s="131"/>
    </row>
    <row r="1670" spans="10:11" ht="12.75">
      <c r="J1670" s="131"/>
      <c r="K1670" s="131"/>
    </row>
    <row r="1671" spans="10:11" ht="12.75">
      <c r="J1671" s="131"/>
      <c r="K1671" s="131"/>
    </row>
    <row r="1672" spans="10:11" ht="12.75">
      <c r="J1672" s="131"/>
      <c r="K1672" s="131"/>
    </row>
    <row r="1673" spans="10:11" ht="12.75">
      <c r="J1673" s="131"/>
      <c r="K1673" s="131"/>
    </row>
    <row r="1674" spans="10:11" ht="12.75">
      <c r="J1674" s="131"/>
      <c r="K1674" s="131"/>
    </row>
    <row r="1675" spans="10:11" ht="12.75">
      <c r="J1675" s="131"/>
      <c r="K1675" s="131"/>
    </row>
    <row r="1676" spans="10:11" ht="12.75">
      <c r="J1676" s="131"/>
      <c r="K1676" s="131"/>
    </row>
    <row r="1677" spans="10:11" ht="12.75">
      <c r="J1677" s="131"/>
      <c r="K1677" s="131"/>
    </row>
    <row r="1678" spans="10:11" ht="12.75">
      <c r="J1678" s="131"/>
      <c r="K1678" s="131"/>
    </row>
    <row r="1679" spans="10:11" ht="12.75">
      <c r="J1679" s="131"/>
      <c r="K1679" s="131"/>
    </row>
    <row r="1680" spans="10:11" ht="12.75">
      <c r="J1680" s="131"/>
      <c r="K1680" s="131"/>
    </row>
    <row r="1681" spans="10:11" ht="12.75">
      <c r="J1681" s="131"/>
      <c r="K1681" s="131"/>
    </row>
    <row r="1682" spans="10:11" ht="12.75">
      <c r="J1682" s="131"/>
      <c r="K1682" s="131"/>
    </row>
    <row r="1683" spans="10:11" ht="12.75">
      <c r="J1683" s="131"/>
      <c r="K1683" s="131"/>
    </row>
    <row r="1684" spans="10:11" ht="12.75">
      <c r="J1684" s="131"/>
      <c r="K1684" s="131"/>
    </row>
    <row r="1685" spans="10:11" ht="12.75">
      <c r="J1685" s="131"/>
      <c r="K1685" s="131"/>
    </row>
    <row r="1686" spans="10:11" ht="12.75">
      <c r="J1686" s="131"/>
      <c r="K1686" s="131"/>
    </row>
    <row r="1687" spans="10:11" ht="12.75">
      <c r="J1687" s="131"/>
      <c r="K1687" s="131"/>
    </row>
    <row r="1688" spans="10:11" ht="12.75">
      <c r="J1688" s="131"/>
      <c r="K1688" s="131"/>
    </row>
    <row r="1689" spans="10:11" ht="12.75">
      <c r="J1689" s="131"/>
      <c r="K1689" s="131"/>
    </row>
    <row r="1690" spans="10:11" ht="12.75">
      <c r="J1690" s="131"/>
      <c r="K1690" s="131"/>
    </row>
    <row r="1691" spans="10:11" ht="12.75">
      <c r="J1691" s="131"/>
      <c r="K1691" s="131"/>
    </row>
    <row r="1692" spans="10:11" ht="12.75">
      <c r="J1692" s="131"/>
      <c r="K1692" s="131"/>
    </row>
    <row r="1693" spans="10:11" ht="12.75">
      <c r="J1693" s="131"/>
      <c r="K1693" s="131"/>
    </row>
    <row r="1694" spans="10:11" ht="12.75">
      <c r="J1694" s="131"/>
      <c r="K1694" s="131"/>
    </row>
    <row r="1695" spans="10:11" ht="12.75">
      <c r="J1695" s="131"/>
      <c r="K1695" s="131"/>
    </row>
    <row r="1696" spans="10:11" ht="12.75">
      <c r="J1696" s="131"/>
      <c r="K1696" s="131"/>
    </row>
    <row r="1697" spans="10:11" ht="12.75">
      <c r="J1697" s="131"/>
      <c r="K1697" s="131"/>
    </row>
    <row r="1698" spans="10:11" ht="12.75">
      <c r="J1698" s="131"/>
      <c r="K1698" s="131"/>
    </row>
    <row r="1699" spans="10:11" ht="12.75">
      <c r="J1699" s="131"/>
      <c r="K1699" s="131"/>
    </row>
    <row r="1700" spans="10:11" ht="12.75">
      <c r="J1700" s="131"/>
      <c r="K1700" s="131"/>
    </row>
    <row r="1701" spans="10:11" ht="12.75">
      <c r="J1701" s="131"/>
      <c r="K1701" s="131"/>
    </row>
    <row r="1702" spans="10:11" ht="12.75">
      <c r="J1702" s="131"/>
      <c r="K1702" s="131"/>
    </row>
    <row r="1703" spans="10:11" ht="12.75">
      <c r="J1703" s="131"/>
      <c r="K1703" s="131"/>
    </row>
    <row r="1704" spans="10:11" ht="12.75">
      <c r="J1704" s="131"/>
      <c r="K1704" s="131"/>
    </row>
    <row r="1705" spans="10:11" ht="12.75">
      <c r="J1705" s="131"/>
      <c r="K1705" s="131"/>
    </row>
    <row r="1706" spans="10:11" ht="12.75">
      <c r="J1706" s="131"/>
      <c r="K1706" s="131"/>
    </row>
    <row r="1707" spans="10:11" ht="12.75">
      <c r="J1707" s="131"/>
      <c r="K1707" s="131"/>
    </row>
    <row r="1708" spans="10:11" ht="12.75">
      <c r="J1708" s="131"/>
      <c r="K1708" s="131"/>
    </row>
    <row r="1709" spans="10:11" ht="12.75">
      <c r="J1709" s="131"/>
      <c r="K1709" s="131"/>
    </row>
    <row r="1710" spans="10:11" ht="12.75">
      <c r="J1710" s="131"/>
      <c r="K1710" s="131"/>
    </row>
    <row r="1711" spans="10:11" ht="12.75">
      <c r="J1711" s="131"/>
      <c r="K1711" s="131"/>
    </row>
    <row r="1712" spans="10:11" ht="12.75">
      <c r="J1712" s="131"/>
      <c r="K1712" s="131"/>
    </row>
    <row r="1713" spans="10:11" ht="12.75">
      <c r="J1713" s="131"/>
      <c r="K1713" s="131"/>
    </row>
    <row r="1714" spans="10:11" ht="12.75">
      <c r="J1714" s="131"/>
      <c r="K1714" s="131"/>
    </row>
    <row r="1715" spans="10:11" ht="12.75">
      <c r="J1715" s="131"/>
      <c r="K1715" s="131"/>
    </row>
    <row r="1716" spans="10:11" ht="12.75">
      <c r="J1716" s="131"/>
      <c r="K1716" s="131"/>
    </row>
    <row r="1717" spans="10:11" ht="12.75">
      <c r="J1717" s="131"/>
      <c r="K1717" s="131"/>
    </row>
    <row r="1718" spans="10:11" ht="12.75">
      <c r="J1718" s="131"/>
      <c r="K1718" s="131"/>
    </row>
    <row r="1719" spans="10:11" ht="12.75">
      <c r="J1719" s="131"/>
      <c r="K1719" s="131"/>
    </row>
    <row r="1720" spans="10:11" ht="12.75">
      <c r="J1720" s="131"/>
      <c r="K1720" s="131"/>
    </row>
    <row r="1721" spans="10:11" ht="12.75">
      <c r="J1721" s="131"/>
      <c r="K1721" s="131"/>
    </row>
    <row r="1722" spans="10:11" ht="12.75">
      <c r="J1722" s="131"/>
      <c r="K1722" s="131"/>
    </row>
    <row r="1723" spans="10:11" ht="12.75">
      <c r="J1723" s="131"/>
      <c r="K1723" s="131"/>
    </row>
    <row r="1724" spans="10:11" ht="12.75">
      <c r="J1724" s="131"/>
      <c r="K1724" s="131"/>
    </row>
    <row r="1725" spans="10:11" ht="12.75">
      <c r="J1725" s="131"/>
      <c r="K1725" s="131"/>
    </row>
    <row r="1726" spans="10:11" ht="12.75">
      <c r="J1726" s="131"/>
      <c r="K1726" s="131"/>
    </row>
    <row r="1727" spans="10:11" ht="12.75">
      <c r="J1727" s="131"/>
      <c r="K1727" s="131"/>
    </row>
    <row r="1728" spans="10:11" ht="12.75">
      <c r="J1728" s="131"/>
      <c r="K1728" s="131"/>
    </row>
    <row r="1729" spans="10:11" ht="12.75">
      <c r="J1729" s="131"/>
      <c r="K1729" s="131"/>
    </row>
    <row r="1730" spans="10:11" ht="12.75">
      <c r="J1730" s="131"/>
      <c r="K1730" s="131"/>
    </row>
    <row r="1731" spans="10:11" ht="12.75">
      <c r="J1731" s="131"/>
      <c r="K1731" s="131"/>
    </row>
    <row r="1732" spans="10:11" ht="12.75">
      <c r="J1732" s="131"/>
      <c r="K1732" s="131"/>
    </row>
    <row r="1733" spans="10:11" ht="12.75">
      <c r="J1733" s="131"/>
      <c r="K1733" s="131"/>
    </row>
    <row r="1734" spans="10:11" ht="12.75">
      <c r="J1734" s="131"/>
      <c r="K1734" s="131"/>
    </row>
    <row r="1735" spans="10:11" ht="12.75">
      <c r="J1735" s="131"/>
      <c r="K1735" s="131"/>
    </row>
    <row r="1736" spans="10:11" ht="12.75">
      <c r="J1736" s="131"/>
      <c r="K1736" s="131"/>
    </row>
    <row r="1737" spans="10:11" ht="12.75">
      <c r="J1737" s="131"/>
      <c r="K1737" s="131"/>
    </row>
    <row r="1738" spans="10:11" ht="12.75">
      <c r="J1738" s="131"/>
      <c r="K1738" s="131"/>
    </row>
    <row r="1739" spans="10:11" ht="12.75">
      <c r="J1739" s="131"/>
      <c r="K1739" s="131"/>
    </row>
    <row r="1740" spans="10:11" ht="12.75">
      <c r="J1740" s="131"/>
      <c r="K1740" s="131"/>
    </row>
    <row r="1741" spans="10:11" ht="12.75">
      <c r="J1741" s="131"/>
      <c r="K1741" s="131"/>
    </row>
    <row r="1742" spans="10:11" ht="12.75">
      <c r="J1742" s="131"/>
      <c r="K1742" s="131"/>
    </row>
    <row r="1743" spans="10:11" ht="12.75">
      <c r="J1743" s="131"/>
      <c r="K1743" s="131"/>
    </row>
    <row r="1744" spans="10:11" ht="12.75">
      <c r="J1744" s="131"/>
      <c r="K1744" s="131"/>
    </row>
    <row r="1745" spans="10:11" ht="12.75">
      <c r="J1745" s="131"/>
      <c r="K1745" s="131"/>
    </row>
    <row r="1746" spans="10:11" ht="12.75">
      <c r="J1746" s="131"/>
      <c r="K1746" s="131"/>
    </row>
    <row r="1747" spans="10:11" ht="12.75">
      <c r="J1747" s="131"/>
      <c r="K1747" s="131"/>
    </row>
    <row r="1748" spans="10:11" ht="12.75">
      <c r="J1748" s="131"/>
      <c r="K1748" s="131"/>
    </row>
    <row r="1749" spans="10:11" ht="12.75">
      <c r="J1749" s="131"/>
      <c r="K1749" s="131"/>
    </row>
    <row r="1750" spans="10:11" ht="12.75">
      <c r="J1750" s="131"/>
      <c r="K1750" s="131"/>
    </row>
    <row r="1751" spans="10:11" ht="12.75">
      <c r="J1751" s="131"/>
      <c r="K1751" s="131"/>
    </row>
    <row r="1752" spans="10:11" ht="12.75">
      <c r="J1752" s="131"/>
      <c r="K1752" s="131"/>
    </row>
    <row r="1753" spans="10:11" ht="12.75">
      <c r="J1753" s="131"/>
      <c r="K1753" s="131"/>
    </row>
    <row r="1754" spans="10:11" ht="12.75">
      <c r="J1754" s="131"/>
      <c r="K1754" s="131"/>
    </row>
    <row r="1755" spans="10:11" ht="12.75">
      <c r="J1755" s="131"/>
      <c r="K1755" s="131"/>
    </row>
    <row r="1756" spans="10:11" ht="12.75">
      <c r="J1756" s="131"/>
      <c r="K1756" s="131"/>
    </row>
    <row r="1757" spans="10:11" ht="12.75">
      <c r="J1757" s="131"/>
      <c r="K1757" s="131"/>
    </row>
    <row r="1758" spans="10:11" ht="12.75">
      <c r="J1758" s="131"/>
      <c r="K1758" s="131"/>
    </row>
    <row r="1759" spans="10:11" ht="12.75">
      <c r="J1759" s="131"/>
      <c r="K1759" s="131"/>
    </row>
    <row r="1760" spans="10:11" ht="12.75">
      <c r="J1760" s="131"/>
      <c r="K1760" s="131"/>
    </row>
    <row r="1761" spans="10:11" ht="12.75">
      <c r="J1761" s="131"/>
      <c r="K1761" s="131"/>
    </row>
    <row r="1762" spans="10:11" ht="12.75">
      <c r="J1762" s="131"/>
      <c r="K1762" s="131"/>
    </row>
    <row r="1763" spans="10:11" ht="12.75">
      <c r="J1763" s="131"/>
      <c r="K1763" s="131"/>
    </row>
    <row r="1764" spans="10:11" ht="12.75">
      <c r="J1764" s="131"/>
      <c r="K1764" s="131"/>
    </row>
    <row r="1765" spans="10:11" ht="12.75">
      <c r="J1765" s="131"/>
      <c r="K1765" s="131"/>
    </row>
    <row r="1766" spans="10:11" ht="12.75">
      <c r="J1766" s="131"/>
      <c r="K1766" s="131"/>
    </row>
    <row r="1767" spans="10:11" ht="12.75">
      <c r="J1767" s="131"/>
      <c r="K1767" s="131"/>
    </row>
    <row r="1768" spans="10:11" ht="12.75">
      <c r="J1768" s="131"/>
      <c r="K1768" s="131"/>
    </row>
    <row r="1769" spans="10:11" ht="12.75">
      <c r="J1769" s="131"/>
      <c r="K1769" s="131"/>
    </row>
    <row r="1770" spans="10:11" ht="12.75">
      <c r="J1770" s="131"/>
      <c r="K1770" s="131"/>
    </row>
    <row r="1771" spans="10:11" ht="12.75">
      <c r="J1771" s="131"/>
      <c r="K1771" s="131"/>
    </row>
    <row r="1772" spans="10:11" ht="12.75">
      <c r="J1772" s="131"/>
      <c r="K1772" s="131"/>
    </row>
    <row r="1773" spans="10:11" ht="12.75">
      <c r="J1773" s="131"/>
      <c r="K1773" s="131"/>
    </row>
    <row r="1774" spans="10:11" ht="12.75">
      <c r="J1774" s="131"/>
      <c r="K1774" s="131"/>
    </row>
    <row r="1775" spans="10:11" ht="12.75">
      <c r="J1775" s="131"/>
      <c r="K1775" s="131"/>
    </row>
    <row r="1776" spans="10:11" ht="12.75">
      <c r="J1776" s="131"/>
      <c r="K1776" s="131"/>
    </row>
    <row r="1777" spans="10:11" ht="12.75">
      <c r="J1777" s="131"/>
      <c r="K1777" s="131"/>
    </row>
    <row r="1778" spans="10:11" ht="12.75">
      <c r="J1778" s="131"/>
      <c r="K1778" s="131"/>
    </row>
    <row r="1779" spans="10:11" ht="12.75">
      <c r="J1779" s="131"/>
      <c r="K1779" s="131"/>
    </row>
    <row r="1780" spans="10:11" ht="12.75">
      <c r="J1780" s="131"/>
      <c r="K1780" s="131"/>
    </row>
    <row r="1781" spans="10:11" ht="12.75">
      <c r="J1781" s="131"/>
      <c r="K1781" s="131"/>
    </row>
    <row r="1782" spans="10:11" ht="12.75">
      <c r="J1782" s="131"/>
      <c r="K1782" s="131"/>
    </row>
    <row r="1783" spans="10:11" ht="12.75">
      <c r="J1783" s="131"/>
      <c r="K1783" s="131"/>
    </row>
    <row r="1784" spans="10:11" ht="12.75">
      <c r="J1784" s="131"/>
      <c r="K1784" s="131"/>
    </row>
    <row r="1785" spans="10:11" ht="12.75">
      <c r="J1785" s="131"/>
      <c r="K1785" s="131"/>
    </row>
    <row r="1786" spans="10:11" ht="12.75">
      <c r="J1786" s="131"/>
      <c r="K1786" s="131"/>
    </row>
    <row r="1787" spans="10:11" ht="12.75">
      <c r="J1787" s="131"/>
      <c r="K1787" s="131"/>
    </row>
    <row r="1788" spans="10:11" ht="12.75">
      <c r="J1788" s="131"/>
      <c r="K1788" s="131"/>
    </row>
    <row r="1789" spans="10:11" ht="12.75">
      <c r="J1789" s="131"/>
      <c r="K1789" s="131"/>
    </row>
    <row r="1790" spans="10:11" ht="12.75">
      <c r="J1790" s="131"/>
      <c r="K1790" s="131"/>
    </row>
    <row r="1791" spans="10:11" ht="12.75">
      <c r="J1791" s="131"/>
      <c r="K1791" s="131"/>
    </row>
    <row r="1792" spans="10:11" ht="12.75">
      <c r="J1792" s="131"/>
      <c r="K1792" s="131"/>
    </row>
    <row r="1793" spans="10:11" ht="12.75">
      <c r="J1793" s="131"/>
      <c r="K1793" s="131"/>
    </row>
    <row r="1794" spans="10:11" ht="12.75">
      <c r="J1794" s="131"/>
      <c r="K1794" s="131"/>
    </row>
    <row r="1795" spans="10:11" ht="12.75">
      <c r="J1795" s="131"/>
      <c r="K1795" s="131"/>
    </row>
    <row r="1796" spans="10:11" ht="12.75">
      <c r="J1796" s="131"/>
      <c r="K1796" s="131"/>
    </row>
    <row r="1797" spans="10:11" ht="12.75">
      <c r="J1797" s="131"/>
      <c r="K1797" s="131"/>
    </row>
    <row r="1798" spans="10:11" ht="12.75">
      <c r="J1798" s="131"/>
      <c r="K1798" s="131"/>
    </row>
    <row r="1799" spans="10:11" ht="12.75">
      <c r="J1799" s="131"/>
      <c r="K1799" s="131"/>
    </row>
    <row r="1800" spans="10:11" ht="12.75">
      <c r="J1800" s="131"/>
      <c r="K1800" s="131"/>
    </row>
    <row r="1801" spans="10:11" ht="12.75">
      <c r="J1801" s="131"/>
      <c r="K1801" s="131"/>
    </row>
    <row r="1802" spans="10:11" ht="12.75">
      <c r="J1802" s="131"/>
      <c r="K1802" s="131"/>
    </row>
    <row r="1803" spans="10:11" ht="12.75">
      <c r="J1803" s="131"/>
      <c r="K1803" s="131"/>
    </row>
    <row r="1804" spans="10:11" ht="12.75">
      <c r="J1804" s="131"/>
      <c r="K1804" s="131"/>
    </row>
    <row r="1805" spans="10:11" ht="12.75">
      <c r="J1805" s="131"/>
      <c r="K1805" s="131"/>
    </row>
    <row r="1806" spans="10:11" ht="12.75">
      <c r="J1806" s="131"/>
      <c r="K1806" s="131"/>
    </row>
    <row r="1807" spans="10:11" ht="12.75">
      <c r="J1807" s="131"/>
      <c r="K1807" s="131"/>
    </row>
    <row r="1808" spans="10:11" ht="12.75">
      <c r="J1808" s="131"/>
      <c r="K1808" s="131"/>
    </row>
    <row r="1809" spans="10:11" ht="12.75">
      <c r="J1809" s="131"/>
      <c r="K1809" s="131"/>
    </row>
    <row r="1810" spans="10:11" ht="12.75">
      <c r="J1810" s="131"/>
      <c r="K1810" s="131"/>
    </row>
    <row r="1811" spans="10:11" ht="12.75">
      <c r="J1811" s="131"/>
      <c r="K1811" s="131"/>
    </row>
    <row r="1812" spans="10:11" ht="12.75">
      <c r="J1812" s="131"/>
      <c r="K1812" s="131"/>
    </row>
    <row r="1813" spans="10:11" ht="12.75">
      <c r="J1813" s="131"/>
      <c r="K1813" s="131"/>
    </row>
    <row r="1814" spans="10:11" ht="12.75">
      <c r="J1814" s="131"/>
      <c r="K1814" s="131"/>
    </row>
    <row r="1815" spans="10:11" ht="12.75">
      <c r="J1815" s="131"/>
      <c r="K1815" s="131"/>
    </row>
    <row r="1816" spans="10:11" ht="12.75">
      <c r="J1816" s="131"/>
      <c r="K1816" s="131"/>
    </row>
    <row r="1817" spans="10:11" ht="12.75">
      <c r="J1817" s="131"/>
      <c r="K1817" s="131"/>
    </row>
    <row r="1818" spans="10:11" ht="12.75">
      <c r="J1818" s="131"/>
      <c r="K1818" s="131"/>
    </row>
    <row r="1819" spans="10:11" ht="12.75">
      <c r="J1819" s="131"/>
      <c r="K1819" s="131"/>
    </row>
    <row r="1820" spans="10:11" ht="12.75">
      <c r="J1820" s="131"/>
      <c r="K1820" s="131"/>
    </row>
    <row r="1821" spans="10:11" ht="12.75">
      <c r="J1821" s="131"/>
      <c r="K1821" s="131"/>
    </row>
    <row r="1822" spans="10:11" ht="12.75">
      <c r="J1822" s="131"/>
      <c r="K1822" s="131"/>
    </row>
    <row r="1823" spans="10:11" ht="12.75">
      <c r="J1823" s="131"/>
      <c r="K1823" s="131"/>
    </row>
    <row r="1824" spans="10:11" ht="12.75">
      <c r="J1824" s="131"/>
      <c r="K1824" s="131"/>
    </row>
    <row r="1825" spans="10:11" ht="12.75">
      <c r="J1825" s="131"/>
      <c r="K1825" s="131"/>
    </row>
    <row r="1826" spans="10:11" ht="12.75">
      <c r="J1826" s="131"/>
      <c r="K1826" s="131"/>
    </row>
    <row r="1827" spans="10:11" ht="12.75">
      <c r="J1827" s="131"/>
      <c r="K1827" s="131"/>
    </row>
    <row r="1828" spans="10:11" ht="12.75">
      <c r="J1828" s="131"/>
      <c r="K1828" s="131"/>
    </row>
    <row r="1829" spans="10:11" ht="12.75">
      <c r="J1829" s="131"/>
      <c r="K1829" s="131"/>
    </row>
    <row r="1830" spans="10:11" ht="12.75">
      <c r="J1830" s="131"/>
      <c r="K1830" s="131"/>
    </row>
    <row r="1831" spans="10:11" ht="12.75">
      <c r="J1831" s="131"/>
      <c r="K1831" s="131"/>
    </row>
    <row r="1832" spans="10:11" ht="12.75">
      <c r="J1832" s="131"/>
      <c r="K1832" s="131"/>
    </row>
    <row r="1833" spans="10:11" ht="12.75">
      <c r="J1833" s="131"/>
      <c r="K1833" s="131"/>
    </row>
    <row r="1834" spans="10:11" ht="12.75">
      <c r="J1834" s="131"/>
      <c r="K1834" s="131"/>
    </row>
    <row r="1835" spans="10:11" ht="12.75">
      <c r="J1835" s="131"/>
      <c r="K1835" s="131"/>
    </row>
    <row r="1836" spans="10:11" ht="12.75">
      <c r="J1836" s="131"/>
      <c r="K1836" s="131"/>
    </row>
    <row r="1837" spans="10:11" ht="12.75">
      <c r="J1837" s="131"/>
      <c r="K1837" s="131"/>
    </row>
    <row r="1838" spans="10:11" ht="12.75">
      <c r="J1838" s="131"/>
      <c r="K1838" s="131"/>
    </row>
    <row r="1839" spans="10:11" ht="12.75">
      <c r="J1839" s="131"/>
      <c r="K1839" s="131"/>
    </row>
    <row r="1840" spans="10:11" ht="12.75">
      <c r="J1840" s="131"/>
      <c r="K1840" s="131"/>
    </row>
    <row r="1841" spans="10:11" ht="12.75">
      <c r="J1841" s="131"/>
      <c r="K1841" s="131"/>
    </row>
    <row r="1842" spans="10:11" ht="12.75">
      <c r="J1842" s="131"/>
      <c r="K1842" s="131"/>
    </row>
    <row r="1843" spans="10:11" ht="12.75">
      <c r="J1843" s="131"/>
      <c r="K1843" s="131"/>
    </row>
    <row r="1844" spans="10:11" ht="12.75">
      <c r="J1844" s="131"/>
      <c r="K1844" s="131"/>
    </row>
    <row r="1845" spans="10:11" ht="12.75">
      <c r="J1845" s="131"/>
      <c r="K1845" s="131"/>
    </row>
    <row r="1846" spans="10:11" ht="12.75">
      <c r="J1846" s="131"/>
      <c r="K1846" s="131"/>
    </row>
    <row r="1847" spans="10:11" ht="12.75">
      <c r="J1847" s="131"/>
      <c r="K1847" s="131"/>
    </row>
    <row r="1848" spans="10:11" ht="12.75">
      <c r="J1848" s="131"/>
      <c r="K1848" s="131"/>
    </row>
    <row r="1849" spans="10:11" ht="12.75">
      <c r="J1849" s="131"/>
      <c r="K1849" s="131"/>
    </row>
    <row r="1850" spans="10:11" ht="12.75">
      <c r="J1850" s="131"/>
      <c r="K1850" s="131"/>
    </row>
    <row r="1851" spans="10:11" ht="12.75">
      <c r="J1851" s="131"/>
      <c r="K1851" s="131"/>
    </row>
    <row r="1852" spans="10:11" ht="12.75">
      <c r="J1852" s="131"/>
      <c r="K1852" s="131"/>
    </row>
    <row r="1853" spans="10:11" ht="12.75">
      <c r="J1853" s="131"/>
      <c r="K1853" s="131"/>
    </row>
    <row r="1854" spans="10:11" ht="12.75">
      <c r="J1854" s="131"/>
      <c r="K1854" s="131"/>
    </row>
    <row r="1855" spans="10:11" ht="12.75">
      <c r="J1855" s="131"/>
      <c r="K1855" s="131"/>
    </row>
    <row r="1856" spans="10:11" ht="12.75">
      <c r="J1856" s="131"/>
      <c r="K1856" s="131"/>
    </row>
    <row r="1857" spans="10:11" ht="12.75">
      <c r="J1857" s="131"/>
      <c r="K1857" s="131"/>
    </row>
    <row r="1858" spans="10:11" ht="12.75">
      <c r="J1858" s="131"/>
      <c r="K1858" s="131"/>
    </row>
    <row r="1859" spans="10:11" ht="12.75">
      <c r="J1859" s="131"/>
      <c r="K1859" s="131"/>
    </row>
    <row r="1860" spans="10:11" ht="12.75">
      <c r="J1860" s="131"/>
      <c r="K1860" s="131"/>
    </row>
    <row r="1861" spans="10:11" ht="12.75">
      <c r="J1861" s="131"/>
      <c r="K1861" s="131"/>
    </row>
    <row r="1862" spans="10:11" ht="12.75">
      <c r="J1862" s="131"/>
      <c r="K1862" s="131"/>
    </row>
    <row r="1863" spans="10:11" ht="12.75">
      <c r="J1863" s="131"/>
      <c r="K1863" s="131"/>
    </row>
    <row r="1864" spans="10:11" ht="12.75">
      <c r="J1864" s="131"/>
      <c r="K1864" s="131"/>
    </row>
    <row r="1865" spans="10:11" ht="12.75">
      <c r="J1865" s="131"/>
      <c r="K1865" s="131"/>
    </row>
    <row r="1866" spans="10:11" ht="12.75">
      <c r="J1866" s="131"/>
      <c r="K1866" s="131"/>
    </row>
    <row r="1867" spans="10:11" ht="12.75">
      <c r="J1867" s="131"/>
      <c r="K1867" s="131"/>
    </row>
    <row r="1868" spans="10:11" ht="12.75">
      <c r="J1868" s="131"/>
      <c r="K1868" s="131"/>
    </row>
    <row r="1869" spans="10:11" ht="12.75">
      <c r="J1869" s="131"/>
      <c r="K1869" s="131"/>
    </row>
    <row r="1870" spans="10:11" ht="12.75">
      <c r="J1870" s="131"/>
      <c r="K1870" s="131"/>
    </row>
    <row r="1871" spans="10:11" ht="12.75">
      <c r="J1871" s="131"/>
      <c r="K1871" s="131"/>
    </row>
    <row r="1872" spans="10:11" ht="12.75">
      <c r="J1872" s="131"/>
      <c r="K1872" s="131"/>
    </row>
    <row r="1873" spans="10:11" ht="12.75">
      <c r="J1873" s="131"/>
      <c r="K1873" s="131"/>
    </row>
    <row r="1874" spans="10:11" ht="12.75">
      <c r="J1874" s="131"/>
      <c r="K1874" s="131"/>
    </row>
    <row r="1875" spans="10:11" ht="12.75">
      <c r="J1875" s="131"/>
      <c r="K1875" s="131"/>
    </row>
    <row r="1876" spans="10:11" ht="12.75">
      <c r="J1876" s="131"/>
      <c r="K1876" s="131"/>
    </row>
    <row r="1877" spans="10:11" ht="12.75">
      <c r="J1877" s="131"/>
      <c r="K1877" s="131"/>
    </row>
    <row r="1878" spans="10:11" ht="12.75">
      <c r="J1878" s="131"/>
      <c r="K1878" s="131"/>
    </row>
    <row r="1879" spans="10:11" ht="12.75">
      <c r="J1879" s="131"/>
      <c r="K1879" s="131"/>
    </row>
    <row r="1880" spans="10:11" ht="12.75">
      <c r="J1880" s="131"/>
      <c r="K1880" s="131"/>
    </row>
    <row r="1881" spans="10:11" ht="12.75">
      <c r="J1881" s="131"/>
      <c r="K1881" s="131"/>
    </row>
    <row r="1882" spans="10:11" ht="12.75">
      <c r="J1882" s="131"/>
      <c r="K1882" s="131"/>
    </row>
    <row r="1883" spans="10:11" ht="12.75">
      <c r="J1883" s="131"/>
      <c r="K1883" s="131"/>
    </row>
    <row r="1884" spans="10:11" ht="12.75">
      <c r="J1884" s="131"/>
      <c r="K1884" s="131"/>
    </row>
    <row r="1885" spans="10:11" ht="12.75">
      <c r="J1885" s="131"/>
      <c r="K1885" s="131"/>
    </row>
    <row r="1886" spans="10:11" ht="12.75">
      <c r="J1886" s="131"/>
      <c r="K1886" s="131"/>
    </row>
    <row r="1887" spans="10:11" ht="12.75">
      <c r="J1887" s="131"/>
      <c r="K1887" s="131"/>
    </row>
    <row r="1888" spans="10:11" ht="12.75">
      <c r="J1888" s="131"/>
      <c r="K1888" s="131"/>
    </row>
    <row r="1889" spans="10:11" ht="12.75">
      <c r="J1889" s="131"/>
      <c r="K1889" s="131"/>
    </row>
    <row r="1890" spans="10:11" ht="12.75">
      <c r="J1890" s="131"/>
      <c r="K1890" s="131"/>
    </row>
    <row r="1891" spans="10:11" ht="12.75">
      <c r="J1891" s="131"/>
      <c r="K1891" s="131"/>
    </row>
    <row r="1892" spans="10:11" ht="12.75">
      <c r="J1892" s="131"/>
      <c r="K1892" s="131"/>
    </row>
    <row r="1893" spans="10:11" ht="12.75">
      <c r="J1893" s="131"/>
      <c r="K1893" s="131"/>
    </row>
    <row r="1894" spans="10:11" ht="12.75">
      <c r="J1894" s="131"/>
      <c r="K1894" s="131"/>
    </row>
    <row r="1895" spans="10:11" ht="12.75">
      <c r="J1895" s="131"/>
      <c r="K1895" s="131"/>
    </row>
    <row r="1896" spans="10:11" ht="12.75">
      <c r="J1896" s="131"/>
      <c r="K1896" s="131"/>
    </row>
    <row r="1897" spans="10:11" ht="12.75">
      <c r="J1897" s="131"/>
      <c r="K1897" s="131"/>
    </row>
    <row r="1898" spans="10:11" ht="12.75">
      <c r="J1898" s="131"/>
      <c r="K1898" s="131"/>
    </row>
    <row r="1899" spans="10:11" ht="12.75">
      <c r="J1899" s="131"/>
      <c r="K1899" s="131"/>
    </row>
    <row r="1900" spans="10:11" ht="12.75">
      <c r="J1900" s="131"/>
      <c r="K1900" s="131"/>
    </row>
    <row r="1901" spans="10:11" ht="12.75">
      <c r="J1901" s="131"/>
      <c r="K1901" s="131"/>
    </row>
    <row r="1902" spans="10:11" ht="12.75">
      <c r="J1902" s="131"/>
      <c r="K1902" s="131"/>
    </row>
    <row r="1903" spans="10:11" ht="12.75">
      <c r="J1903" s="131"/>
      <c r="K1903" s="131"/>
    </row>
    <row r="1904" spans="10:11" ht="12.75">
      <c r="J1904" s="131"/>
      <c r="K1904" s="131"/>
    </row>
    <row r="1905" spans="10:11" ht="12.75">
      <c r="J1905" s="131"/>
      <c r="K1905" s="131"/>
    </row>
    <row r="1906" spans="10:11" ht="12.75">
      <c r="J1906" s="131"/>
      <c r="K1906" s="131"/>
    </row>
    <row r="1907" spans="10:11" ht="12.75">
      <c r="J1907" s="131"/>
      <c r="K1907" s="131"/>
    </row>
    <row r="1908" spans="10:11" ht="12.75">
      <c r="J1908" s="131"/>
      <c r="K1908" s="131"/>
    </row>
    <row r="1909" spans="10:11" ht="12.75">
      <c r="J1909" s="131"/>
      <c r="K1909" s="131"/>
    </row>
    <row r="1910" spans="10:11" ht="12.75">
      <c r="J1910" s="131"/>
      <c r="K1910" s="131"/>
    </row>
    <row r="1911" spans="10:11" ht="12.75">
      <c r="J1911" s="131"/>
      <c r="K1911" s="131"/>
    </row>
    <row r="1912" spans="10:11" ht="12.75">
      <c r="J1912" s="131"/>
      <c r="K1912" s="131"/>
    </row>
    <row r="1913" spans="10:11" ht="12.75">
      <c r="J1913" s="131"/>
      <c r="K1913" s="131"/>
    </row>
    <row r="1914" spans="10:11" ht="12.75">
      <c r="J1914" s="131"/>
      <c r="K1914" s="131"/>
    </row>
    <row r="1915" spans="10:11" ht="12.75">
      <c r="J1915" s="131"/>
      <c r="K1915" s="131"/>
    </row>
    <row r="1916" spans="10:11" ht="12.75">
      <c r="J1916" s="131"/>
      <c r="K1916" s="131"/>
    </row>
    <row r="1917" spans="10:11" ht="12.75">
      <c r="J1917" s="131"/>
      <c r="K1917" s="131"/>
    </row>
    <row r="1918" spans="10:11" ht="12.75">
      <c r="J1918" s="131"/>
      <c r="K1918" s="131"/>
    </row>
    <row r="1919" spans="10:11" ht="12.75">
      <c r="J1919" s="131"/>
      <c r="K1919" s="131"/>
    </row>
    <row r="1920" spans="10:11" ht="12.75">
      <c r="J1920" s="131"/>
      <c r="K1920" s="131"/>
    </row>
    <row r="1921" spans="10:11" ht="12.75">
      <c r="J1921" s="131"/>
      <c r="K1921" s="131"/>
    </row>
    <row r="1922" spans="10:11" ht="12.75">
      <c r="J1922" s="131"/>
      <c r="K1922" s="131"/>
    </row>
    <row r="1923" spans="10:11" ht="12.75">
      <c r="J1923" s="131"/>
      <c r="K1923" s="131"/>
    </row>
    <row r="1924" spans="10:11" ht="12.75">
      <c r="J1924" s="131"/>
      <c r="K1924" s="131"/>
    </row>
    <row r="1925" spans="10:11" ht="12.75">
      <c r="J1925" s="131"/>
      <c r="K1925" s="131"/>
    </row>
    <row r="1926" spans="10:11" ht="12.75">
      <c r="J1926" s="131"/>
      <c r="K1926" s="131"/>
    </row>
    <row r="1927" spans="10:11" ht="12.75">
      <c r="J1927" s="131"/>
      <c r="K1927" s="131"/>
    </row>
    <row r="1928" spans="10:11" ht="12.75">
      <c r="J1928" s="131"/>
      <c r="K1928" s="131"/>
    </row>
    <row r="1929" spans="10:11" ht="12.75">
      <c r="J1929" s="131"/>
      <c r="K1929" s="131"/>
    </row>
    <row r="1930" spans="10:11" ht="12.75">
      <c r="J1930" s="131"/>
      <c r="K1930" s="131"/>
    </row>
    <row r="1931" spans="10:11" ht="12.75">
      <c r="J1931" s="131"/>
      <c r="K1931" s="131"/>
    </row>
    <row r="1932" spans="10:11" ht="12.75">
      <c r="J1932" s="131"/>
      <c r="K1932" s="131"/>
    </row>
    <row r="1933" spans="10:11" ht="12.75">
      <c r="J1933" s="131"/>
      <c r="K1933" s="131"/>
    </row>
    <row r="1934" spans="10:11" ht="12.75">
      <c r="J1934" s="131"/>
      <c r="K1934" s="131"/>
    </row>
    <row r="1935" spans="10:11" ht="12.75">
      <c r="J1935" s="131"/>
      <c r="K1935" s="131"/>
    </row>
    <row r="1936" spans="10:11" ht="12.75">
      <c r="J1936" s="131"/>
      <c r="K1936" s="131"/>
    </row>
    <row r="1937" spans="10:11" ht="12.75">
      <c r="J1937" s="131"/>
      <c r="K1937" s="131"/>
    </row>
    <row r="1938" spans="10:11" ht="12.75">
      <c r="J1938" s="131"/>
      <c r="K1938" s="131"/>
    </row>
    <row r="1939" spans="10:11" ht="12.75">
      <c r="J1939" s="131"/>
      <c r="K1939" s="131"/>
    </row>
    <row r="1940" spans="10:11" ht="12.75">
      <c r="J1940" s="131"/>
      <c r="K1940" s="131"/>
    </row>
    <row r="1941" spans="10:11" ht="12.75">
      <c r="J1941" s="131"/>
      <c r="K1941" s="131"/>
    </row>
    <row r="1942" spans="10:11" ht="12.75">
      <c r="J1942" s="131"/>
      <c r="K1942" s="131"/>
    </row>
    <row r="1943" spans="10:11" ht="12.75">
      <c r="J1943" s="131"/>
      <c r="K1943" s="131"/>
    </row>
    <row r="1944" spans="10:11" ht="12.75">
      <c r="J1944" s="131"/>
      <c r="K1944" s="131"/>
    </row>
    <row r="1945" spans="10:11" ht="12.75">
      <c r="J1945" s="131"/>
      <c r="K1945" s="131"/>
    </row>
    <row r="1946" spans="10:11" ht="12.75">
      <c r="J1946" s="131"/>
      <c r="K1946" s="131"/>
    </row>
    <row r="1947" spans="10:11" ht="12.75">
      <c r="J1947" s="131"/>
      <c r="K1947" s="131"/>
    </row>
    <row r="1948" spans="10:11" ht="12.75">
      <c r="J1948" s="131"/>
      <c r="K1948" s="131"/>
    </row>
    <row r="1949" spans="10:11" ht="12.75">
      <c r="J1949" s="131"/>
      <c r="K1949" s="131"/>
    </row>
    <row r="1950" spans="10:11" ht="12.75">
      <c r="J1950" s="131"/>
      <c r="K1950" s="131"/>
    </row>
    <row r="1951" spans="10:11" ht="12.75">
      <c r="J1951" s="131"/>
      <c r="K1951" s="131"/>
    </row>
    <row r="1952" spans="10:11" ht="12.75">
      <c r="J1952" s="131"/>
      <c r="K1952" s="131"/>
    </row>
    <row r="1953" spans="10:11" ht="12.75">
      <c r="J1953" s="131"/>
      <c r="K1953" s="131"/>
    </row>
    <row r="1954" spans="10:11" ht="12.75">
      <c r="J1954" s="131"/>
      <c r="K1954" s="131"/>
    </row>
    <row r="1955" spans="10:11" ht="12.75">
      <c r="J1955" s="131"/>
      <c r="K1955" s="131"/>
    </row>
    <row r="1956" spans="10:11" ht="12.75">
      <c r="J1956" s="131"/>
      <c r="K1956" s="131"/>
    </row>
    <row r="1957" spans="10:11" ht="12.75">
      <c r="J1957" s="131"/>
      <c r="K1957" s="131"/>
    </row>
    <row r="1958" spans="10:11" ht="12.75">
      <c r="J1958" s="131"/>
      <c r="K1958" s="131"/>
    </row>
    <row r="1959" spans="10:11" ht="12.75">
      <c r="J1959" s="131"/>
      <c r="K1959" s="131"/>
    </row>
    <row r="1960" spans="10:11" ht="12.75">
      <c r="J1960" s="131"/>
      <c r="K1960" s="131"/>
    </row>
    <row r="1961" spans="10:11" ht="12.75">
      <c r="J1961" s="131"/>
      <c r="K1961" s="131"/>
    </row>
    <row r="1962" spans="10:11" ht="12.75">
      <c r="J1962" s="131"/>
      <c r="K1962" s="131"/>
    </row>
    <row r="1963" spans="10:11" ht="12.75">
      <c r="J1963" s="131"/>
      <c r="K1963" s="131"/>
    </row>
    <row r="1964" spans="10:11" ht="12.75">
      <c r="J1964" s="131"/>
      <c r="K1964" s="131"/>
    </row>
    <row r="1965" spans="10:11" ht="12.75">
      <c r="J1965" s="131"/>
      <c r="K1965" s="131"/>
    </row>
    <row r="1966" spans="10:11" ht="12.75">
      <c r="J1966" s="131"/>
      <c r="K1966" s="131"/>
    </row>
    <row r="1967" spans="10:11" ht="12.75">
      <c r="J1967" s="131"/>
      <c r="K1967" s="131"/>
    </row>
    <row r="1968" spans="10:11" ht="12.75">
      <c r="J1968" s="131"/>
      <c r="K1968" s="131"/>
    </row>
    <row r="1969" spans="10:11" ht="12.75">
      <c r="J1969" s="131"/>
      <c r="K1969" s="131"/>
    </row>
    <row r="1970" spans="10:11" ht="12.75">
      <c r="J1970" s="131"/>
      <c r="K1970" s="131"/>
    </row>
    <row r="1971" spans="10:11" ht="12.75">
      <c r="J1971" s="131"/>
      <c r="K1971" s="131"/>
    </row>
    <row r="1972" spans="10:11" ht="12.75">
      <c r="J1972" s="131"/>
      <c r="K1972" s="131"/>
    </row>
    <row r="1973" spans="10:11" ht="12.75">
      <c r="J1973" s="131"/>
      <c r="K1973" s="131"/>
    </row>
    <row r="1974" spans="10:11" ht="12.75">
      <c r="J1974" s="131"/>
      <c r="K1974" s="131"/>
    </row>
    <row r="1975" spans="10:11" ht="12.75">
      <c r="J1975" s="131"/>
      <c r="K1975" s="131"/>
    </row>
    <row r="1976" spans="10:11" ht="12.75">
      <c r="J1976" s="131"/>
      <c r="K1976" s="131"/>
    </row>
    <row r="1977" spans="10:11" ht="12.75">
      <c r="J1977" s="131"/>
      <c r="K1977" s="131"/>
    </row>
    <row r="1978" spans="10:11" ht="12.75">
      <c r="J1978" s="131"/>
      <c r="K1978" s="131"/>
    </row>
    <row r="1979" spans="10:11" ht="12.75">
      <c r="J1979" s="131"/>
      <c r="K1979" s="131"/>
    </row>
    <row r="1980" spans="10:11" ht="12.75">
      <c r="J1980" s="131"/>
      <c r="K1980" s="131"/>
    </row>
    <row r="1981" spans="10:11" ht="12.75">
      <c r="J1981" s="131"/>
      <c r="K1981" s="131"/>
    </row>
    <row r="1982" spans="10:11" ht="12.75">
      <c r="J1982" s="131"/>
      <c r="K1982" s="131"/>
    </row>
    <row r="1983" spans="10:11" ht="12.75">
      <c r="J1983" s="131"/>
      <c r="K1983" s="131"/>
    </row>
    <row r="1984" spans="10:11" ht="12.75">
      <c r="J1984" s="131"/>
      <c r="K1984" s="131"/>
    </row>
    <row r="1985" spans="10:11" ht="12.75">
      <c r="J1985" s="131"/>
      <c r="K1985" s="131"/>
    </row>
    <row r="1986" spans="10:11" ht="12.75">
      <c r="J1986" s="131"/>
      <c r="K1986" s="131"/>
    </row>
    <row r="1987" spans="10:11" ht="12.75">
      <c r="J1987" s="131"/>
      <c r="K1987" s="131"/>
    </row>
    <row r="1988" spans="10:11" ht="12.75">
      <c r="J1988" s="131"/>
      <c r="K1988" s="131"/>
    </row>
    <row r="1989" spans="10:11" ht="12.75">
      <c r="J1989" s="131"/>
      <c r="K1989" s="131"/>
    </row>
    <row r="1990" spans="10:11" ht="12.75">
      <c r="J1990" s="131"/>
      <c r="K1990" s="131"/>
    </row>
    <row r="1991" spans="10:11" ht="12.75">
      <c r="J1991" s="131"/>
      <c r="K1991" s="131"/>
    </row>
    <row r="1992" spans="10:11" ht="12.75">
      <c r="J1992" s="131"/>
      <c r="K1992" s="131"/>
    </row>
    <row r="1993" spans="10:11" ht="12.75">
      <c r="J1993" s="131"/>
      <c r="K1993" s="131"/>
    </row>
    <row r="1994" spans="10:11" ht="12.75">
      <c r="J1994" s="131"/>
      <c r="K1994" s="131"/>
    </row>
    <row r="1995" spans="10:11" ht="12.75">
      <c r="J1995" s="131"/>
      <c r="K1995" s="131"/>
    </row>
    <row r="1996" spans="10:11" ht="12.75">
      <c r="J1996" s="131"/>
      <c r="K1996" s="131"/>
    </row>
    <row r="1997" spans="10:11" ht="12.75">
      <c r="J1997" s="131"/>
      <c r="K1997" s="131"/>
    </row>
    <row r="1998" spans="10:11" ht="12.75">
      <c r="J1998" s="131"/>
      <c r="K1998" s="131"/>
    </row>
    <row r="1999" spans="10:11" ht="12.75">
      <c r="J1999" s="131"/>
      <c r="K1999" s="131"/>
    </row>
    <row r="2000" spans="10:11" ht="12.75">
      <c r="J2000" s="131"/>
      <c r="K2000" s="131"/>
    </row>
    <row r="2001" spans="10:11" ht="12.75">
      <c r="J2001" s="131"/>
      <c r="K2001" s="131"/>
    </row>
    <row r="2002" spans="10:11" ht="12.75">
      <c r="J2002" s="131"/>
      <c r="K2002" s="131"/>
    </row>
    <row r="2003" spans="10:11" ht="12.75">
      <c r="J2003" s="131"/>
      <c r="K2003" s="131"/>
    </row>
    <row r="2004" spans="10:11" ht="12.75">
      <c r="J2004" s="131"/>
      <c r="K2004" s="131"/>
    </row>
    <row r="2005" spans="10:11" ht="12.75">
      <c r="J2005" s="131"/>
      <c r="K2005" s="131"/>
    </row>
    <row r="2006" spans="10:11" ht="12.75">
      <c r="J2006" s="131"/>
      <c r="K2006" s="131"/>
    </row>
    <row r="2007" spans="10:11" ht="12.75">
      <c r="J2007" s="131"/>
      <c r="K2007" s="131"/>
    </row>
    <row r="2008" spans="10:11" ht="12.75">
      <c r="J2008" s="131"/>
      <c r="K2008" s="131"/>
    </row>
    <row r="2009" spans="10:11" ht="12.75">
      <c r="J2009" s="131"/>
      <c r="K2009" s="131"/>
    </row>
    <row r="2010" spans="10:11" ht="12.75">
      <c r="J2010" s="131"/>
      <c r="K2010" s="131"/>
    </row>
    <row r="2011" spans="10:11" ht="12.75">
      <c r="J2011" s="131"/>
      <c r="K2011" s="131"/>
    </row>
    <row r="2012" spans="10:11" ht="12.75">
      <c r="J2012" s="131"/>
      <c r="K2012" s="131"/>
    </row>
    <row r="2013" spans="10:11" ht="12.75">
      <c r="J2013" s="131"/>
      <c r="K2013" s="131"/>
    </row>
    <row r="2014" spans="10:11" ht="12.75">
      <c r="J2014" s="131"/>
      <c r="K2014" s="131"/>
    </row>
    <row r="2015" spans="10:11" ht="12.75">
      <c r="J2015" s="131"/>
      <c r="K2015" s="131"/>
    </row>
    <row r="2016" spans="10:11" ht="12.75">
      <c r="J2016" s="131"/>
      <c r="K2016" s="131"/>
    </row>
    <row r="2017" spans="10:11" ht="12.75">
      <c r="J2017" s="131"/>
      <c r="K2017" s="131"/>
    </row>
    <row r="2018" spans="10:11" ht="12.75">
      <c r="J2018" s="131"/>
      <c r="K2018" s="131"/>
    </row>
    <row r="2019" spans="10:11" ht="12.75">
      <c r="J2019" s="131"/>
      <c r="K2019" s="131"/>
    </row>
    <row r="2020" spans="10:11" ht="12.75">
      <c r="J2020" s="131"/>
      <c r="K2020" s="131"/>
    </row>
    <row r="2021" spans="10:11" ht="12.75">
      <c r="J2021" s="131"/>
      <c r="K2021" s="131"/>
    </row>
    <row r="2022" spans="10:11" ht="12.75">
      <c r="J2022" s="131"/>
      <c r="K2022" s="131"/>
    </row>
    <row r="2023" spans="10:11" ht="12.75">
      <c r="J2023" s="131"/>
      <c r="K2023" s="131"/>
    </row>
    <row r="2024" spans="10:11" ht="12.75">
      <c r="J2024" s="131"/>
      <c r="K2024" s="131"/>
    </row>
    <row r="2025" spans="10:11" ht="12.75">
      <c r="J2025" s="131"/>
      <c r="K2025" s="131"/>
    </row>
    <row r="2026" spans="10:11" ht="12.75">
      <c r="J2026" s="131"/>
      <c r="K2026" s="131"/>
    </row>
    <row r="2027" spans="10:11" ht="12.75">
      <c r="J2027" s="131"/>
      <c r="K2027" s="131"/>
    </row>
    <row r="2028" spans="10:11" ht="12.75">
      <c r="J2028" s="131"/>
      <c r="K2028" s="131"/>
    </row>
    <row r="2029" spans="10:11" ht="12.75">
      <c r="J2029" s="131"/>
      <c r="K2029" s="131"/>
    </row>
    <row r="2030" spans="10:11" ht="12.75">
      <c r="J2030" s="131"/>
      <c r="K2030" s="131"/>
    </row>
    <row r="2031" spans="10:11" ht="12.75">
      <c r="J2031" s="131"/>
      <c r="K2031" s="131"/>
    </row>
    <row r="2032" spans="10:11" ht="12.75">
      <c r="J2032" s="131"/>
      <c r="K2032" s="131"/>
    </row>
    <row r="2033" spans="10:11" ht="12.75">
      <c r="J2033" s="131"/>
      <c r="K2033" s="131"/>
    </row>
    <row r="2034" spans="10:11" ht="12.75">
      <c r="J2034" s="131"/>
      <c r="K2034" s="131"/>
    </row>
    <row r="2035" spans="10:11" ht="12.75">
      <c r="J2035" s="131"/>
      <c r="K2035" s="131"/>
    </row>
    <row r="2036" spans="10:11" ht="12.75">
      <c r="J2036" s="131"/>
      <c r="K2036" s="131"/>
    </row>
    <row r="2037" spans="10:11" ht="12.75">
      <c r="J2037" s="131"/>
      <c r="K2037" s="131"/>
    </row>
    <row r="2038" spans="10:11" ht="12.75">
      <c r="J2038" s="131"/>
      <c r="K2038" s="131"/>
    </row>
    <row r="2039" spans="10:11" ht="12.75">
      <c r="J2039" s="131"/>
      <c r="K2039" s="131"/>
    </row>
    <row r="2040" spans="10:11" ht="12.75">
      <c r="J2040" s="131"/>
      <c r="K2040" s="131"/>
    </row>
    <row r="2041" spans="10:11" ht="12.75">
      <c r="J2041" s="131"/>
      <c r="K2041" s="131"/>
    </row>
    <row r="2042" spans="10:11" ht="12.75">
      <c r="J2042" s="131"/>
      <c r="K2042" s="131"/>
    </row>
    <row r="2043" spans="10:11" ht="12.75">
      <c r="J2043" s="131"/>
      <c r="K2043" s="131"/>
    </row>
    <row r="2044" spans="10:11" ht="12.75">
      <c r="J2044" s="131"/>
      <c r="K2044" s="131"/>
    </row>
    <row r="2045" spans="10:11" ht="12.75">
      <c r="J2045" s="131"/>
      <c r="K2045" s="131"/>
    </row>
    <row r="2046" spans="10:11" ht="12.75">
      <c r="J2046" s="131"/>
      <c r="K2046" s="131"/>
    </row>
    <row r="2047" spans="10:11" ht="12.75">
      <c r="J2047" s="131"/>
      <c r="K2047" s="131"/>
    </row>
    <row r="2048" spans="10:11" ht="12.75">
      <c r="J2048" s="131"/>
      <c r="K2048" s="131"/>
    </row>
    <row r="2049" spans="10:11" ht="12.75">
      <c r="J2049" s="131"/>
      <c r="K2049" s="131"/>
    </row>
    <row r="2050" spans="10:11" ht="12.75">
      <c r="J2050" s="131"/>
      <c r="K2050" s="131"/>
    </row>
    <row r="2051" spans="10:11" ht="12.75">
      <c r="J2051" s="131"/>
      <c r="K2051" s="131"/>
    </row>
    <row r="2052" spans="10:11" ht="12.75">
      <c r="J2052" s="131"/>
      <c r="K2052" s="131"/>
    </row>
    <row r="2053" spans="10:11" ht="12.75">
      <c r="J2053" s="131"/>
      <c r="K2053" s="131"/>
    </row>
    <row r="2054" spans="10:11" ht="12.75">
      <c r="J2054" s="131"/>
      <c r="K2054" s="131"/>
    </row>
    <row r="2055" spans="10:11" ht="12.75">
      <c r="J2055" s="131"/>
      <c r="K2055" s="131"/>
    </row>
    <row r="2056" spans="10:11" ht="12.75">
      <c r="J2056" s="131"/>
      <c r="K2056" s="131"/>
    </row>
    <row r="2057" spans="10:11" ht="12.75">
      <c r="J2057" s="131"/>
      <c r="K2057" s="131"/>
    </row>
    <row r="2058" spans="10:11" ht="12.75">
      <c r="J2058" s="131"/>
      <c r="K2058" s="131"/>
    </row>
    <row r="2059" spans="10:11" ht="12.75">
      <c r="J2059" s="131"/>
      <c r="K2059" s="131"/>
    </row>
    <row r="2060" spans="10:11" ht="12.75">
      <c r="J2060" s="131"/>
      <c r="K2060" s="131"/>
    </row>
    <row r="2061" spans="10:11" ht="12.75">
      <c r="J2061" s="131"/>
      <c r="K2061" s="131"/>
    </row>
    <row r="2062" spans="10:11" ht="12.75">
      <c r="J2062" s="131"/>
      <c r="K2062" s="131"/>
    </row>
    <row r="2063" spans="10:11" ht="12.75">
      <c r="J2063" s="131"/>
      <c r="K2063" s="131"/>
    </row>
    <row r="2064" spans="10:11" ht="12.75">
      <c r="J2064" s="131"/>
      <c r="K2064" s="131"/>
    </row>
    <row r="2065" spans="10:11" ht="12.75">
      <c r="J2065" s="131"/>
      <c r="K2065" s="131"/>
    </row>
    <row r="2066" spans="10:11" ht="12.75">
      <c r="J2066" s="131"/>
      <c r="K2066" s="131"/>
    </row>
    <row r="2067" spans="10:11" ht="12.75">
      <c r="J2067" s="131"/>
      <c r="K2067" s="131"/>
    </row>
    <row r="2068" spans="10:11" ht="12.75">
      <c r="J2068" s="131"/>
      <c r="K2068" s="131"/>
    </row>
    <row r="2069" spans="10:11" ht="12.75">
      <c r="J2069" s="131"/>
      <c r="K2069" s="131"/>
    </row>
    <row r="2070" spans="10:11" ht="12.75">
      <c r="J2070" s="131"/>
      <c r="K2070" s="131"/>
    </row>
    <row r="2071" spans="10:11" ht="12.75">
      <c r="J2071" s="131"/>
      <c r="K2071" s="131"/>
    </row>
    <row r="2072" spans="10:11" ht="12.75">
      <c r="J2072" s="131"/>
      <c r="K2072" s="131"/>
    </row>
    <row r="2073" spans="10:11" ht="12.75">
      <c r="J2073" s="131"/>
      <c r="K2073" s="131"/>
    </row>
    <row r="2074" spans="10:11" ht="12.75">
      <c r="J2074" s="131"/>
      <c r="K2074" s="131"/>
    </row>
    <row r="2075" spans="10:11" ht="12.75">
      <c r="J2075" s="131"/>
      <c r="K2075" s="131"/>
    </row>
    <row r="2076" spans="10:11" ht="12.75">
      <c r="J2076" s="131"/>
      <c r="K2076" s="131"/>
    </row>
    <row r="2077" spans="10:11" ht="12.75">
      <c r="J2077" s="131"/>
      <c r="K2077" s="131"/>
    </row>
    <row r="2078" spans="10:11" ht="12.75">
      <c r="J2078" s="131"/>
      <c r="K2078" s="131"/>
    </row>
    <row r="2079" spans="10:11" ht="12.75">
      <c r="J2079" s="131"/>
      <c r="K2079" s="131"/>
    </row>
    <row r="2080" spans="10:11" ht="12.75">
      <c r="J2080" s="131"/>
      <c r="K2080" s="131"/>
    </row>
    <row r="2081" spans="10:11" ht="12.75">
      <c r="J2081" s="131"/>
      <c r="K2081" s="131"/>
    </row>
    <row r="2082" spans="10:11" ht="12.75">
      <c r="J2082" s="131"/>
      <c r="K2082" s="131"/>
    </row>
    <row r="2083" spans="10:11" ht="12.75">
      <c r="J2083" s="131"/>
      <c r="K2083" s="131"/>
    </row>
    <row r="2084" spans="10:11" ht="12.75">
      <c r="J2084" s="131"/>
      <c r="K2084" s="131"/>
    </row>
    <row r="2085" spans="10:11" ht="12.75">
      <c r="J2085" s="131"/>
      <c r="K2085" s="131"/>
    </row>
    <row r="2086" spans="10:11" ht="12.75">
      <c r="J2086" s="131"/>
      <c r="K2086" s="131"/>
    </row>
    <row r="2087" spans="10:11" ht="12.75">
      <c r="J2087" s="131"/>
      <c r="K2087" s="131"/>
    </row>
    <row r="2088" spans="10:11" ht="12.75">
      <c r="J2088" s="131"/>
      <c r="K2088" s="131"/>
    </row>
    <row r="2089" spans="10:11" ht="12.75">
      <c r="J2089" s="131"/>
      <c r="K2089" s="131"/>
    </row>
    <row r="2090" spans="10:11" ht="12.75">
      <c r="J2090" s="131"/>
      <c r="K2090" s="131"/>
    </row>
    <row r="2091" spans="10:11" ht="12.75">
      <c r="J2091" s="131"/>
      <c r="K2091" s="131"/>
    </row>
    <row r="2092" spans="10:11" ht="12.75">
      <c r="J2092" s="131"/>
      <c r="K2092" s="131"/>
    </row>
    <row r="2093" spans="10:11" ht="12.75">
      <c r="J2093" s="131"/>
      <c r="K2093" s="131"/>
    </row>
    <row r="2094" spans="10:11" ht="12.75">
      <c r="J2094" s="131"/>
      <c r="K2094" s="131"/>
    </row>
    <row r="2095" spans="10:11" ht="12.75">
      <c r="J2095" s="131"/>
      <c r="K2095" s="131"/>
    </row>
    <row r="2096" spans="10:11" ht="12.75">
      <c r="J2096" s="131"/>
      <c r="K2096" s="131"/>
    </row>
    <row r="2097" spans="10:11" ht="12.75">
      <c r="J2097" s="131"/>
      <c r="K2097" s="131"/>
    </row>
    <row r="2098" spans="10:11" ht="12.75">
      <c r="J2098" s="131"/>
      <c r="K2098" s="131"/>
    </row>
    <row r="2099" spans="10:11" ht="12.75">
      <c r="J2099" s="131"/>
      <c r="K2099" s="131"/>
    </row>
    <row r="2100" spans="10:11" ht="12.75">
      <c r="J2100" s="131"/>
      <c r="K2100" s="131"/>
    </row>
    <row r="2101" spans="10:11" ht="12.75">
      <c r="J2101" s="131"/>
      <c r="K2101" s="131"/>
    </row>
    <row r="2102" spans="10:11" ht="12.75">
      <c r="J2102" s="131"/>
      <c r="K2102" s="131"/>
    </row>
    <row r="2103" spans="10:11" ht="12.75">
      <c r="J2103" s="131"/>
      <c r="K2103" s="131"/>
    </row>
    <row r="2104" spans="10:11" ht="12.75">
      <c r="J2104" s="131"/>
      <c r="K2104" s="131"/>
    </row>
    <row r="2105" spans="10:11" ht="12.75">
      <c r="J2105" s="131"/>
      <c r="K2105" s="131"/>
    </row>
    <row r="2106" spans="10:11" ht="12.75">
      <c r="J2106" s="131"/>
      <c r="K2106" s="131"/>
    </row>
    <row r="2107" spans="10:11" ht="12.75">
      <c r="J2107" s="131"/>
      <c r="K2107" s="131"/>
    </row>
    <row r="2108" spans="10:11" ht="12.75">
      <c r="J2108" s="131"/>
      <c r="K2108" s="131"/>
    </row>
    <row r="2109" spans="10:11" ht="12.75">
      <c r="J2109" s="131"/>
      <c r="K2109" s="131"/>
    </row>
    <row r="2110" spans="10:11" ht="12.75">
      <c r="J2110" s="131"/>
      <c r="K2110" s="131"/>
    </row>
    <row r="2111" spans="10:11" ht="12.75">
      <c r="J2111" s="131"/>
      <c r="K2111" s="131"/>
    </row>
    <row r="2112" spans="10:11" ht="12.75">
      <c r="J2112" s="131"/>
      <c r="K2112" s="131"/>
    </row>
    <row r="2113" spans="10:11" ht="12.75">
      <c r="J2113" s="131"/>
      <c r="K2113" s="131"/>
    </row>
    <row r="2114" spans="10:11" ht="12.75">
      <c r="J2114" s="131"/>
      <c r="K2114" s="131"/>
    </row>
    <row r="2115" spans="10:11" ht="12.75">
      <c r="J2115" s="131"/>
      <c r="K2115" s="131"/>
    </row>
    <row r="2116" spans="10:11" ht="12.75">
      <c r="J2116" s="131"/>
      <c r="K2116" s="131"/>
    </row>
    <row r="2117" spans="10:11" ht="12.75">
      <c r="J2117" s="131"/>
      <c r="K2117" s="131"/>
    </row>
    <row r="2118" spans="10:11" ht="12.75">
      <c r="J2118" s="131"/>
      <c r="K2118" s="131"/>
    </row>
    <row r="2119" spans="10:11" ht="12.75">
      <c r="J2119" s="131"/>
      <c r="K2119" s="131"/>
    </row>
    <row r="2120" spans="10:11" ht="12.75">
      <c r="J2120" s="131"/>
      <c r="K2120" s="131"/>
    </row>
    <row r="2121" spans="10:11" ht="12.75">
      <c r="J2121" s="131"/>
      <c r="K2121" s="131"/>
    </row>
    <row r="2122" spans="10:11" ht="12.75">
      <c r="J2122" s="131"/>
      <c r="K2122" s="131"/>
    </row>
    <row r="2123" spans="10:11" ht="12.75">
      <c r="J2123" s="131"/>
      <c r="K2123" s="131"/>
    </row>
    <row r="2124" spans="10:11" ht="12.75">
      <c r="J2124" s="131"/>
      <c r="K2124" s="131"/>
    </row>
    <row r="2125" spans="10:11" ht="12.75">
      <c r="J2125" s="131"/>
      <c r="K2125" s="131"/>
    </row>
    <row r="2126" spans="10:11" ht="12.75">
      <c r="J2126" s="131"/>
      <c r="K2126" s="131"/>
    </row>
    <row r="2127" spans="10:11" ht="12.75">
      <c r="J2127" s="131"/>
      <c r="K2127" s="131"/>
    </row>
    <row r="2128" spans="10:11" ht="12.75">
      <c r="J2128" s="131"/>
      <c r="K2128" s="131"/>
    </row>
    <row r="2129" spans="10:11" ht="12.75">
      <c r="J2129" s="131"/>
      <c r="K2129" s="131"/>
    </row>
    <row r="2130" spans="10:11" ht="12.75">
      <c r="J2130" s="131"/>
      <c r="K2130" s="131"/>
    </row>
    <row r="2131" spans="10:11" ht="12.75">
      <c r="J2131" s="131"/>
      <c r="K2131" s="131"/>
    </row>
    <row r="2132" spans="10:11" ht="12.75">
      <c r="J2132" s="131"/>
      <c r="K2132" s="131"/>
    </row>
    <row r="2133" spans="10:11" ht="12.75">
      <c r="J2133" s="131"/>
      <c r="K2133" s="131"/>
    </row>
    <row r="2134" spans="10:11" ht="12.75">
      <c r="J2134" s="131"/>
      <c r="K2134" s="131"/>
    </row>
    <row r="2135" spans="10:11" ht="12.75">
      <c r="J2135" s="131"/>
      <c r="K2135" s="131"/>
    </row>
    <row r="2136" spans="10:11" ht="12.75">
      <c r="J2136" s="131"/>
      <c r="K2136" s="131"/>
    </row>
    <row r="2137" spans="10:11" ht="12.75">
      <c r="J2137" s="131"/>
      <c r="K2137" s="131"/>
    </row>
    <row r="2138" spans="10:11" ht="12.75">
      <c r="J2138" s="131"/>
      <c r="K2138" s="131"/>
    </row>
    <row r="2139" spans="10:11" ht="12.75">
      <c r="J2139" s="131"/>
      <c r="K2139" s="131"/>
    </row>
    <row r="2140" spans="10:11" ht="12.75">
      <c r="J2140" s="131"/>
      <c r="K2140" s="131"/>
    </row>
    <row r="2141" spans="10:11" ht="12.75">
      <c r="J2141" s="131"/>
      <c r="K2141" s="131"/>
    </row>
    <row r="2142" spans="10:11" ht="12.75">
      <c r="J2142" s="131"/>
      <c r="K2142" s="131"/>
    </row>
    <row r="2143" spans="10:11" ht="12.75">
      <c r="J2143" s="131"/>
      <c r="K2143" s="131"/>
    </row>
    <row r="2144" spans="10:11" ht="12.75">
      <c r="J2144" s="131"/>
      <c r="K2144" s="131"/>
    </row>
    <row r="2145" spans="10:11" ht="12.75">
      <c r="J2145" s="131"/>
      <c r="K2145" s="131"/>
    </row>
    <row r="2146" spans="10:11" ht="12.75">
      <c r="J2146" s="131"/>
      <c r="K2146" s="131"/>
    </row>
    <row r="2147" spans="10:11" ht="12.75">
      <c r="J2147" s="131"/>
      <c r="K2147" s="131"/>
    </row>
    <row r="2148" spans="10:11" ht="12.75">
      <c r="J2148" s="131"/>
      <c r="K2148" s="131"/>
    </row>
    <row r="2149" spans="10:11" ht="12.75">
      <c r="J2149" s="131"/>
      <c r="K2149" s="131"/>
    </row>
    <row r="2150" spans="10:11" ht="12.75">
      <c r="J2150" s="131"/>
      <c r="K2150" s="131"/>
    </row>
    <row r="2151" spans="10:11" ht="12.75">
      <c r="J2151" s="131"/>
      <c r="K2151" s="131"/>
    </row>
    <row r="2152" spans="10:11" ht="12.75">
      <c r="J2152" s="131"/>
      <c r="K2152" s="131"/>
    </row>
    <row r="2153" spans="10:11" ht="12.75">
      <c r="J2153" s="131"/>
      <c r="K2153" s="131"/>
    </row>
    <row r="2154" spans="10:11" ht="12.75">
      <c r="J2154" s="131"/>
      <c r="K2154" s="131"/>
    </row>
    <row r="2155" spans="10:11" ht="12.75">
      <c r="J2155" s="131"/>
      <c r="K2155" s="131"/>
    </row>
    <row r="2156" spans="10:11" ht="12.75">
      <c r="J2156" s="131"/>
      <c r="K2156" s="131"/>
    </row>
    <row r="2157" spans="10:11" ht="12.75">
      <c r="J2157" s="131"/>
      <c r="K2157" s="131"/>
    </row>
    <row r="2158" spans="10:11" ht="12.75">
      <c r="J2158" s="131"/>
      <c r="K2158" s="131"/>
    </row>
    <row r="2159" spans="10:11" ht="12.75">
      <c r="J2159" s="131"/>
      <c r="K2159" s="131"/>
    </row>
    <row r="2160" spans="10:11" ht="12.75">
      <c r="J2160" s="131"/>
      <c r="K2160" s="131"/>
    </row>
    <row r="2161" spans="10:11" ht="12.75">
      <c r="J2161" s="131"/>
      <c r="K2161" s="131"/>
    </row>
    <row r="2162" spans="10:11" ht="12.75">
      <c r="J2162" s="131"/>
      <c r="K2162" s="131"/>
    </row>
    <row r="2163" spans="10:11" ht="12.75">
      <c r="J2163" s="131"/>
      <c r="K2163" s="131"/>
    </row>
    <row r="2164" spans="10:11" ht="12.75">
      <c r="J2164" s="131"/>
      <c r="K2164" s="131"/>
    </row>
    <row r="2165" spans="10:11" ht="12.75">
      <c r="J2165" s="131"/>
      <c r="K2165" s="131"/>
    </row>
    <row r="2166" spans="10:11" ht="12.75">
      <c r="J2166" s="131"/>
      <c r="K2166" s="131"/>
    </row>
    <row r="2167" spans="10:11" ht="12.75">
      <c r="J2167" s="131"/>
      <c r="K2167" s="131"/>
    </row>
    <row r="2168" spans="10:11" ht="12.75">
      <c r="J2168" s="131"/>
      <c r="K2168" s="131"/>
    </row>
    <row r="2169" spans="10:11" ht="12.75">
      <c r="J2169" s="131"/>
      <c r="K2169" s="131"/>
    </row>
    <row r="2170" spans="10:11" ht="12.75">
      <c r="J2170" s="131"/>
      <c r="K2170" s="131"/>
    </row>
    <row r="2171" spans="10:11" ht="12.75">
      <c r="J2171" s="131"/>
      <c r="K2171" s="131"/>
    </row>
    <row r="2172" spans="10:11" ht="12.75">
      <c r="J2172" s="131"/>
      <c r="K2172" s="131"/>
    </row>
    <row r="2173" spans="10:11" ht="12.75">
      <c r="J2173" s="131"/>
      <c r="K2173" s="131"/>
    </row>
    <row r="2174" spans="10:11" ht="12.75">
      <c r="J2174" s="131"/>
      <c r="K2174" s="131"/>
    </row>
    <row r="2175" spans="10:11" ht="12.75">
      <c r="J2175" s="131"/>
      <c r="K2175" s="131"/>
    </row>
    <row r="2176" spans="10:11" ht="12.75">
      <c r="J2176" s="131"/>
      <c r="K2176" s="131"/>
    </row>
    <row r="2177" spans="10:11" ht="12.75">
      <c r="J2177" s="131"/>
      <c r="K2177" s="131"/>
    </row>
    <row r="2178" spans="10:11" ht="12.75">
      <c r="J2178" s="131"/>
      <c r="K2178" s="131"/>
    </row>
    <row r="2179" spans="10:11" ht="12.75">
      <c r="J2179" s="131"/>
      <c r="K2179" s="131"/>
    </row>
    <row r="2180" spans="10:11" ht="12.75">
      <c r="J2180" s="131"/>
      <c r="K2180" s="131"/>
    </row>
    <row r="2181" spans="10:11" ht="12.75">
      <c r="J2181" s="131"/>
      <c r="K2181" s="131"/>
    </row>
    <row r="2182" spans="10:11" ht="12.75">
      <c r="J2182" s="131"/>
      <c r="K2182" s="131"/>
    </row>
    <row r="2183" spans="10:11" ht="12.75">
      <c r="J2183" s="131"/>
      <c r="K2183" s="131"/>
    </row>
    <row r="2184" spans="10:11" ht="12.75">
      <c r="J2184" s="131"/>
      <c r="K2184" s="131"/>
    </row>
    <row r="2185" spans="10:11" ht="12.75">
      <c r="J2185" s="131"/>
      <c r="K2185" s="131"/>
    </row>
    <row r="2186" spans="10:11" ht="12.75">
      <c r="J2186" s="131"/>
      <c r="K2186" s="131"/>
    </row>
    <row r="2187" spans="10:11" ht="12.75">
      <c r="J2187" s="131"/>
      <c r="K2187" s="131"/>
    </row>
    <row r="2188" spans="10:11" ht="12.75">
      <c r="J2188" s="131"/>
      <c r="K2188" s="131"/>
    </row>
    <row r="2189" spans="10:11" ht="12.75">
      <c r="J2189" s="131"/>
      <c r="K2189" s="131"/>
    </row>
    <row r="2190" spans="10:11" ht="12.75">
      <c r="J2190" s="131"/>
      <c r="K2190" s="131"/>
    </row>
    <row r="2191" spans="10:11" ht="12.75">
      <c r="J2191" s="131"/>
      <c r="K2191" s="131"/>
    </row>
    <row r="2192" spans="10:11" ht="12.75">
      <c r="J2192" s="131"/>
      <c r="K2192" s="131"/>
    </row>
    <row r="2193" spans="10:11" ht="12.75">
      <c r="J2193" s="131"/>
      <c r="K2193" s="131"/>
    </row>
    <row r="2194" spans="10:11" ht="12.75">
      <c r="J2194" s="131"/>
      <c r="K2194" s="131"/>
    </row>
    <row r="2195" spans="10:11" ht="12.75">
      <c r="J2195" s="131"/>
      <c r="K2195" s="131"/>
    </row>
    <row r="2196" spans="10:11" ht="12.75">
      <c r="J2196" s="131"/>
      <c r="K2196" s="131"/>
    </row>
    <row r="2197" spans="10:11" ht="12.75">
      <c r="J2197" s="131"/>
      <c r="K2197" s="131"/>
    </row>
    <row r="2198" spans="10:11" ht="12.75">
      <c r="J2198" s="131"/>
      <c r="K2198" s="131"/>
    </row>
    <row r="2199" spans="10:11" ht="12.75">
      <c r="J2199" s="131"/>
      <c r="K2199" s="131"/>
    </row>
    <row r="2200" spans="10:11" ht="12.75">
      <c r="J2200" s="131"/>
      <c r="K2200" s="131"/>
    </row>
    <row r="2201" spans="10:11" ht="12.75">
      <c r="J2201" s="131"/>
      <c r="K2201" s="131"/>
    </row>
    <row r="2202" spans="10:11" ht="12.75">
      <c r="J2202" s="131"/>
      <c r="K2202" s="131"/>
    </row>
    <row r="2203" spans="10:11" ht="12.75">
      <c r="J2203" s="131"/>
      <c r="K2203" s="131"/>
    </row>
    <row r="2204" spans="10:11" ht="12.75">
      <c r="J2204" s="131"/>
      <c r="K2204" s="131"/>
    </row>
    <row r="2205" spans="10:11" ht="12.75">
      <c r="J2205" s="131"/>
      <c r="K2205" s="131"/>
    </row>
    <row r="2206" spans="10:11" ht="12.75">
      <c r="J2206" s="131"/>
      <c r="K2206" s="131"/>
    </row>
    <row r="2207" spans="10:11" ht="12.75">
      <c r="J2207" s="131"/>
      <c r="K2207" s="131"/>
    </row>
    <row r="2208" spans="10:11" ht="12.75">
      <c r="J2208" s="131"/>
      <c r="K2208" s="131"/>
    </row>
    <row r="2209" spans="10:11" ht="12.75">
      <c r="J2209" s="131"/>
      <c r="K2209" s="131"/>
    </row>
    <row r="2210" spans="10:11" ht="12.75">
      <c r="J2210" s="131"/>
      <c r="K2210" s="131"/>
    </row>
    <row r="2211" spans="10:11" ht="12.75">
      <c r="J2211" s="131"/>
      <c r="K2211" s="131"/>
    </row>
    <row r="2212" spans="10:11" ht="12.75">
      <c r="J2212" s="131"/>
      <c r="K2212" s="131"/>
    </row>
    <row r="2213" spans="10:11" ht="12.75">
      <c r="J2213" s="131"/>
      <c r="K2213" s="131"/>
    </row>
    <row r="2214" spans="10:11" ht="12.75">
      <c r="J2214" s="131"/>
      <c r="K2214" s="131"/>
    </row>
    <row r="2215" spans="10:11" ht="12.75">
      <c r="J2215" s="131"/>
      <c r="K2215" s="131"/>
    </row>
    <row r="2216" spans="10:11" ht="12.75">
      <c r="J2216" s="131"/>
      <c r="K2216" s="131"/>
    </row>
    <row r="2217" spans="10:11" ht="12.75">
      <c r="J2217" s="131"/>
      <c r="K2217" s="131"/>
    </row>
    <row r="2218" spans="10:11" ht="12.75">
      <c r="J2218" s="131"/>
      <c r="K2218" s="131"/>
    </row>
    <row r="2219" spans="10:11" ht="12.75">
      <c r="J2219" s="131"/>
      <c r="K2219" s="131"/>
    </row>
    <row r="2220" spans="10:11" ht="12.75">
      <c r="J2220" s="131"/>
      <c r="K2220" s="131"/>
    </row>
    <row r="2221" spans="10:11" ht="12.75">
      <c r="J2221" s="131"/>
      <c r="K2221" s="131"/>
    </row>
    <row r="2222" spans="10:11" ht="12.75">
      <c r="J2222" s="131"/>
      <c r="K2222" s="131"/>
    </row>
    <row r="2223" spans="10:11" ht="12.75">
      <c r="J2223" s="131"/>
      <c r="K2223" s="131"/>
    </row>
    <row r="2224" spans="10:11" ht="12.75">
      <c r="J2224" s="131"/>
      <c r="K2224" s="131"/>
    </row>
    <row r="2225" spans="10:11" ht="12.75">
      <c r="J2225" s="131"/>
      <c r="K2225" s="131"/>
    </row>
    <row r="2226" spans="10:11" ht="12.75">
      <c r="J2226" s="131"/>
      <c r="K2226" s="131"/>
    </row>
    <row r="2227" spans="10:11" ht="12.75">
      <c r="J2227" s="131"/>
      <c r="K2227" s="131"/>
    </row>
    <row r="2228" spans="10:11" ht="12.75">
      <c r="J2228" s="131"/>
      <c r="K2228" s="131"/>
    </row>
    <row r="2229" spans="10:11" ht="12.75">
      <c r="J2229" s="131"/>
      <c r="K2229" s="131"/>
    </row>
    <row r="2230" spans="10:11" ht="12.75">
      <c r="J2230" s="131"/>
      <c r="K2230" s="131"/>
    </row>
    <row r="2231" spans="10:11" ht="12.75">
      <c r="J2231" s="131"/>
      <c r="K2231" s="131"/>
    </row>
    <row r="2232" spans="10:11" ht="12.75">
      <c r="J2232" s="131"/>
      <c r="K2232" s="131"/>
    </row>
    <row r="2233" spans="10:11" ht="12.75">
      <c r="J2233" s="131"/>
      <c r="K2233" s="131"/>
    </row>
    <row r="2234" spans="10:11" ht="12.75">
      <c r="J2234" s="131"/>
      <c r="K2234" s="131"/>
    </row>
    <row r="2235" spans="10:11" ht="12.75">
      <c r="J2235" s="131"/>
      <c r="K2235" s="131"/>
    </row>
    <row r="2236" spans="10:11" ht="12.75">
      <c r="J2236" s="131"/>
      <c r="K2236" s="131"/>
    </row>
    <row r="2237" spans="10:11" ht="12.75">
      <c r="J2237" s="131"/>
      <c r="K2237" s="131"/>
    </row>
    <row r="2238" spans="10:11" ht="12.75">
      <c r="J2238" s="131"/>
      <c r="K2238" s="131"/>
    </row>
    <row r="2239" spans="10:11" ht="12.75">
      <c r="J2239" s="131"/>
      <c r="K2239" s="131"/>
    </row>
    <row r="2240" spans="10:11" ht="12.75">
      <c r="J2240" s="131"/>
      <c r="K2240" s="131"/>
    </row>
    <row r="2241" spans="10:11" ht="12.75">
      <c r="J2241" s="131"/>
      <c r="K2241" s="131"/>
    </row>
    <row r="2242" spans="10:11" ht="12.75">
      <c r="J2242" s="131"/>
      <c r="K2242" s="131"/>
    </row>
    <row r="2243" spans="10:11" ht="12.75">
      <c r="J2243" s="131"/>
      <c r="K2243" s="131"/>
    </row>
    <row r="2244" spans="10:11" ht="12.75">
      <c r="J2244" s="131"/>
      <c r="K2244" s="131"/>
    </row>
    <row r="2245" spans="10:11" ht="12.75">
      <c r="J2245" s="131"/>
      <c r="K2245" s="131"/>
    </row>
    <row r="2246" spans="10:11" ht="12.75">
      <c r="J2246" s="131"/>
      <c r="K2246" s="131"/>
    </row>
    <row r="2247" spans="10:11" ht="12.75">
      <c r="J2247" s="131"/>
      <c r="K2247" s="131"/>
    </row>
    <row r="2248" spans="10:11" ht="12.75">
      <c r="J2248" s="131"/>
      <c r="K2248" s="131"/>
    </row>
    <row r="2249" spans="10:11" ht="12.75">
      <c r="J2249" s="131"/>
      <c r="K2249" s="131"/>
    </row>
    <row r="2250" spans="10:11" ht="12.75">
      <c r="J2250" s="131"/>
      <c r="K2250" s="131"/>
    </row>
    <row r="2251" spans="10:11" ht="12.75">
      <c r="J2251" s="131"/>
      <c r="K2251" s="131"/>
    </row>
    <row r="2252" spans="10:11" ht="12.75">
      <c r="J2252" s="131"/>
      <c r="K2252" s="131"/>
    </row>
    <row r="2253" spans="10:11" ht="12.75">
      <c r="J2253" s="131"/>
      <c r="K2253" s="131"/>
    </row>
    <row r="2254" spans="10:11" ht="12.75">
      <c r="J2254" s="131"/>
      <c r="K2254" s="131"/>
    </row>
    <row r="2255" spans="10:11" ht="12.75">
      <c r="J2255" s="131"/>
      <c r="K2255" s="131"/>
    </row>
    <row r="2256" spans="10:11" ht="12.75">
      <c r="J2256" s="131"/>
      <c r="K2256" s="131"/>
    </row>
    <row r="2257" spans="10:11" ht="12.75">
      <c r="J2257" s="131"/>
      <c r="K2257" s="131"/>
    </row>
    <row r="2258" spans="10:11" ht="12.75">
      <c r="J2258" s="131"/>
      <c r="K2258" s="131"/>
    </row>
    <row r="2259" spans="10:11" ht="12.75">
      <c r="J2259" s="131"/>
      <c r="K2259" s="131"/>
    </row>
    <row r="2260" spans="10:11" ht="12.75">
      <c r="J2260" s="131"/>
      <c r="K2260" s="131"/>
    </row>
    <row r="2261" spans="10:11" ht="12.75">
      <c r="J2261" s="131"/>
      <c r="K2261" s="131"/>
    </row>
    <row r="2262" spans="10:11" ht="12.75">
      <c r="J2262" s="131"/>
      <c r="K2262" s="131"/>
    </row>
    <row r="2263" spans="10:11" ht="12.75">
      <c r="J2263" s="131"/>
      <c r="K2263" s="131"/>
    </row>
    <row r="2264" spans="10:11" ht="12.75">
      <c r="J2264" s="131"/>
      <c r="K2264" s="131"/>
    </row>
    <row r="2265" spans="10:11" ht="12.75">
      <c r="J2265" s="131"/>
      <c r="K2265" s="131"/>
    </row>
    <row r="2266" spans="10:11" ht="12.75">
      <c r="J2266" s="131"/>
      <c r="K2266" s="131"/>
    </row>
    <row r="2267" spans="10:11" ht="12.75">
      <c r="J2267" s="131"/>
      <c r="K2267" s="131"/>
    </row>
    <row r="2268" spans="10:11" ht="12.75">
      <c r="J2268" s="131"/>
      <c r="K2268" s="131"/>
    </row>
    <row r="2269" spans="10:11" ht="12.75">
      <c r="J2269" s="131"/>
      <c r="K2269" s="131"/>
    </row>
    <row r="2270" spans="10:11" ht="12.75">
      <c r="J2270" s="131"/>
      <c r="K2270" s="131"/>
    </row>
    <row r="2271" spans="10:11" ht="12.75">
      <c r="J2271" s="131"/>
      <c r="K2271" s="131"/>
    </row>
    <row r="2272" spans="10:11" ht="12.75">
      <c r="J2272" s="131"/>
      <c r="K2272" s="131"/>
    </row>
    <row r="2273" spans="10:11" ht="12.75">
      <c r="J2273" s="131"/>
      <c r="K2273" s="131"/>
    </row>
    <row r="2274" spans="10:11" ht="12.75">
      <c r="J2274" s="131"/>
      <c r="K2274" s="131"/>
    </row>
    <row r="2275" spans="10:11" ht="12.75">
      <c r="J2275" s="131"/>
      <c r="K2275" s="131"/>
    </row>
    <row r="2276" spans="10:11" ht="12.75">
      <c r="J2276" s="131"/>
      <c r="K2276" s="131"/>
    </row>
    <row r="2277" spans="10:11" ht="12.75">
      <c r="J2277" s="131"/>
      <c r="K2277" s="131"/>
    </row>
    <row r="2278" spans="10:11" ht="12.75">
      <c r="J2278" s="131"/>
      <c r="K2278" s="131"/>
    </row>
    <row r="2279" spans="10:11" ht="12.75">
      <c r="J2279" s="131"/>
      <c r="K2279" s="131"/>
    </row>
    <row r="2280" spans="10:11" ht="12.75">
      <c r="J2280" s="131"/>
      <c r="K2280" s="131"/>
    </row>
    <row r="2281" spans="10:11" ht="12.75">
      <c r="J2281" s="131"/>
      <c r="K2281" s="131"/>
    </row>
    <row r="2282" spans="10:11" ht="12.75">
      <c r="J2282" s="131"/>
      <c r="K2282" s="131"/>
    </row>
    <row r="2283" spans="10:11" ht="12.75">
      <c r="J2283" s="131"/>
      <c r="K2283" s="131"/>
    </row>
    <row r="2284" spans="10:11" ht="12.75">
      <c r="J2284" s="131"/>
      <c r="K2284" s="131"/>
    </row>
    <row r="2285" spans="10:11" ht="12.75">
      <c r="J2285" s="131"/>
      <c r="K2285" s="131"/>
    </row>
    <row r="2286" spans="10:11" ht="12.75">
      <c r="J2286" s="131"/>
      <c r="K2286" s="131"/>
    </row>
    <row r="2287" spans="10:11" ht="12.75">
      <c r="J2287" s="131"/>
      <c r="K2287" s="131"/>
    </row>
    <row r="2288" spans="10:11" ht="12.75">
      <c r="J2288" s="131"/>
      <c r="K2288" s="131"/>
    </row>
    <row r="2289" spans="10:11" ht="12.75">
      <c r="J2289" s="131"/>
      <c r="K2289" s="131"/>
    </row>
    <row r="2290" spans="10:11" ht="12.75">
      <c r="J2290" s="131"/>
      <c r="K2290" s="131"/>
    </row>
    <row r="2291" spans="10:11" ht="12.75">
      <c r="J2291" s="131"/>
      <c r="K2291" s="131"/>
    </row>
    <row r="2292" spans="10:11" ht="12.75">
      <c r="J2292" s="131"/>
      <c r="K2292" s="131"/>
    </row>
    <row r="2293" spans="10:11" ht="12.75">
      <c r="J2293" s="131"/>
      <c r="K2293" s="131"/>
    </row>
    <row r="2294" spans="10:11" ht="12.75">
      <c r="J2294" s="131"/>
      <c r="K2294" s="131"/>
    </row>
    <row r="2295" spans="10:11" ht="12.75">
      <c r="J2295" s="131"/>
      <c r="K2295" s="131"/>
    </row>
    <row r="2296" spans="10:11" ht="12.75">
      <c r="J2296" s="131"/>
      <c r="K2296" s="131"/>
    </row>
    <row r="2297" spans="10:11" ht="12.75">
      <c r="J2297" s="131"/>
      <c r="K2297" s="131"/>
    </row>
    <row r="2298" spans="10:11" ht="12.75">
      <c r="J2298" s="131"/>
      <c r="K2298" s="131"/>
    </row>
    <row r="2299" spans="10:11" ht="12.75">
      <c r="J2299" s="131"/>
      <c r="K2299" s="131"/>
    </row>
    <row r="2300" spans="10:11" ht="12.75">
      <c r="J2300" s="131"/>
      <c r="K2300" s="131"/>
    </row>
    <row r="2301" spans="10:11" ht="12.75">
      <c r="J2301" s="131"/>
      <c r="K2301" s="131"/>
    </row>
    <row r="2302" spans="10:11" ht="12.75">
      <c r="J2302" s="131"/>
      <c r="K2302" s="131"/>
    </row>
    <row r="2303" spans="10:11" ht="12.75">
      <c r="J2303" s="131"/>
      <c r="K2303" s="131"/>
    </row>
    <row r="2304" spans="10:11" ht="12.75">
      <c r="J2304" s="131"/>
      <c r="K2304" s="131"/>
    </row>
    <row r="2305" spans="10:11" ht="12.75">
      <c r="J2305" s="131"/>
      <c r="K2305" s="131"/>
    </row>
    <row r="2306" spans="10:11" ht="12.75">
      <c r="J2306" s="131"/>
      <c r="K2306" s="131"/>
    </row>
    <row r="2307" spans="10:11" ht="12.75">
      <c r="J2307" s="131"/>
      <c r="K2307" s="131"/>
    </row>
    <row r="2308" spans="10:11" ht="12.75">
      <c r="J2308" s="131"/>
      <c r="K2308" s="131"/>
    </row>
    <row r="2309" spans="10:11" ht="12.75">
      <c r="J2309" s="131"/>
      <c r="K2309" s="131"/>
    </row>
    <row r="2310" spans="10:11" ht="12.75">
      <c r="J2310" s="131"/>
      <c r="K2310" s="131"/>
    </row>
    <row r="2311" spans="10:11" ht="12.75">
      <c r="J2311" s="131"/>
      <c r="K2311" s="131"/>
    </row>
    <row r="2312" spans="10:11" ht="12.75">
      <c r="J2312" s="131"/>
      <c r="K2312" s="131"/>
    </row>
    <row r="2313" spans="10:11" ht="12.75">
      <c r="J2313" s="131"/>
      <c r="K2313" s="131"/>
    </row>
    <row r="2314" spans="10:11" ht="12.75">
      <c r="J2314" s="131"/>
      <c r="K2314" s="131"/>
    </row>
    <row r="2315" spans="10:11" ht="12.75">
      <c r="J2315" s="131"/>
      <c r="K2315" s="131"/>
    </row>
    <row r="2316" spans="10:11" ht="12.75">
      <c r="J2316" s="131"/>
      <c r="K2316" s="131"/>
    </row>
    <row r="2317" spans="10:11" ht="12.75">
      <c r="J2317" s="131"/>
      <c r="K2317" s="131"/>
    </row>
    <row r="2318" spans="10:11" ht="12.75">
      <c r="J2318" s="131"/>
      <c r="K2318" s="131"/>
    </row>
    <row r="2319" spans="10:11" ht="12.75">
      <c r="J2319" s="131"/>
      <c r="K2319" s="131"/>
    </row>
    <row r="2320" spans="10:11" ht="12.75">
      <c r="J2320" s="131"/>
      <c r="K2320" s="131"/>
    </row>
    <row r="2321" spans="10:11" ht="12.75">
      <c r="J2321" s="131"/>
      <c r="K2321" s="131"/>
    </row>
    <row r="2322" spans="10:11" ht="12.75">
      <c r="J2322" s="131"/>
      <c r="K2322" s="131"/>
    </row>
    <row r="2323" spans="10:11" ht="12.75">
      <c r="J2323" s="131"/>
      <c r="K2323" s="131"/>
    </row>
    <row r="2324" spans="10:11" ht="12.75">
      <c r="J2324" s="131"/>
      <c r="K2324" s="131"/>
    </row>
    <row r="2325" spans="10:11" ht="12.75">
      <c r="J2325" s="131"/>
      <c r="K2325" s="131"/>
    </row>
    <row r="2326" spans="10:11" ht="12.75">
      <c r="J2326" s="131"/>
      <c r="K2326" s="131"/>
    </row>
    <row r="2327" spans="10:11" ht="12.75">
      <c r="J2327" s="131"/>
      <c r="K2327" s="131"/>
    </row>
    <row r="2328" spans="10:11" ht="12.75">
      <c r="J2328" s="131"/>
      <c r="K2328" s="131"/>
    </row>
    <row r="2329" spans="10:11" ht="12.75">
      <c r="J2329" s="131"/>
      <c r="K2329" s="131"/>
    </row>
    <row r="2330" spans="10:11" ht="12.75">
      <c r="J2330" s="131"/>
      <c r="K2330" s="131"/>
    </row>
    <row r="2331" spans="10:11" ht="12.75">
      <c r="J2331" s="131"/>
      <c r="K2331" s="131"/>
    </row>
    <row r="2332" spans="10:11" ht="12.75">
      <c r="J2332" s="131"/>
      <c r="K2332" s="131"/>
    </row>
    <row r="2333" spans="10:11" ht="12.75">
      <c r="J2333" s="131"/>
      <c r="K2333" s="131"/>
    </row>
    <row r="2334" spans="10:11" ht="12.75">
      <c r="J2334" s="131"/>
      <c r="K2334" s="131"/>
    </row>
    <row r="2335" spans="10:11" ht="12.75">
      <c r="J2335" s="131"/>
      <c r="K2335" s="131"/>
    </row>
    <row r="2336" spans="10:11" ht="12.75">
      <c r="J2336" s="131"/>
      <c r="K2336" s="131"/>
    </row>
    <row r="2337" spans="10:11" ht="12.75">
      <c r="J2337" s="131"/>
      <c r="K2337" s="131"/>
    </row>
    <row r="2338" spans="10:11" ht="12.75">
      <c r="J2338" s="131"/>
      <c r="K2338" s="131"/>
    </row>
    <row r="2339" spans="10:11" ht="12.75">
      <c r="J2339" s="131"/>
      <c r="K2339" s="131"/>
    </row>
    <row r="2340" spans="10:11" ht="12.75">
      <c r="J2340" s="131"/>
      <c r="K2340" s="131"/>
    </row>
    <row r="2341" spans="10:11" ht="12.75">
      <c r="J2341" s="131"/>
      <c r="K2341" s="131"/>
    </row>
    <row r="2342" spans="10:11" ht="12.75">
      <c r="J2342" s="131"/>
      <c r="K2342" s="131"/>
    </row>
    <row r="2343" spans="10:11" ht="12.75">
      <c r="J2343" s="131"/>
      <c r="K2343" s="131"/>
    </row>
    <row r="2344" spans="10:11" ht="12.75">
      <c r="J2344" s="131"/>
      <c r="K2344" s="131"/>
    </row>
    <row r="2345" spans="10:11" ht="12.75">
      <c r="J2345" s="131"/>
      <c r="K2345" s="131"/>
    </row>
    <row r="2346" spans="10:11" ht="12.75">
      <c r="J2346" s="131"/>
      <c r="K2346" s="131"/>
    </row>
    <row r="2347" spans="10:11" ht="12.75">
      <c r="J2347" s="131"/>
      <c r="K2347" s="131"/>
    </row>
    <row r="2348" spans="10:11" ht="12.75">
      <c r="J2348" s="131"/>
      <c r="K2348" s="131"/>
    </row>
    <row r="2349" spans="10:11" ht="12.75">
      <c r="J2349" s="131"/>
      <c r="K2349" s="131"/>
    </row>
    <row r="2350" spans="10:11" ht="12.75">
      <c r="J2350" s="131"/>
      <c r="K2350" s="131"/>
    </row>
    <row r="2351" spans="10:11" ht="12.75">
      <c r="J2351" s="131"/>
      <c r="K2351" s="131"/>
    </row>
    <row r="2352" spans="10:11" ht="12.75">
      <c r="J2352" s="131"/>
      <c r="K2352" s="131"/>
    </row>
    <row r="2353" spans="10:11" ht="12.75">
      <c r="J2353" s="131"/>
      <c r="K2353" s="131"/>
    </row>
    <row r="2354" spans="10:11" ht="12.75">
      <c r="J2354" s="131"/>
      <c r="K2354" s="131"/>
    </row>
    <row r="2355" spans="10:11" ht="12.75">
      <c r="J2355" s="131"/>
      <c r="K2355" s="131"/>
    </row>
    <row r="2356" spans="10:11" ht="12.75">
      <c r="J2356" s="131"/>
      <c r="K2356" s="131"/>
    </row>
    <row r="2357" spans="10:11" ht="12.75">
      <c r="J2357" s="131"/>
      <c r="K2357" s="131"/>
    </row>
    <row r="2358" spans="10:11" ht="12.75">
      <c r="J2358" s="131"/>
      <c r="K2358" s="131"/>
    </row>
    <row r="2359" spans="10:11" ht="12.75">
      <c r="J2359" s="131"/>
      <c r="K2359" s="131"/>
    </row>
    <row r="2360" spans="10:11" ht="12.75">
      <c r="J2360" s="131"/>
      <c r="K2360" s="131"/>
    </row>
    <row r="2361" spans="10:11" ht="12.75">
      <c r="J2361" s="131"/>
      <c r="K2361" s="131"/>
    </row>
    <row r="2362" spans="10:11" ht="12.75">
      <c r="J2362" s="131"/>
      <c r="K2362" s="131"/>
    </row>
    <row r="2363" spans="10:11" ht="12.75">
      <c r="J2363" s="131"/>
      <c r="K2363" s="131"/>
    </row>
    <row r="2364" spans="10:11" ht="12.75">
      <c r="J2364" s="131"/>
      <c r="K2364" s="131"/>
    </row>
    <row r="2365" spans="10:11" ht="12.75">
      <c r="J2365" s="131"/>
      <c r="K2365" s="131"/>
    </row>
    <row r="2366" spans="10:11" ht="12.75">
      <c r="J2366" s="131"/>
      <c r="K2366" s="131"/>
    </row>
    <row r="2367" spans="10:11" ht="12.75">
      <c r="J2367" s="131"/>
      <c r="K2367" s="131"/>
    </row>
    <row r="2368" spans="10:11" ht="12.75">
      <c r="J2368" s="131"/>
      <c r="K2368" s="131"/>
    </row>
    <row r="2369" spans="10:11" ht="12.75">
      <c r="J2369" s="131"/>
      <c r="K2369" s="131"/>
    </row>
    <row r="2370" spans="10:11" ht="12.75">
      <c r="J2370" s="131"/>
      <c r="K2370" s="131"/>
    </row>
    <row r="2371" spans="10:11" ht="12.75">
      <c r="J2371" s="131"/>
      <c r="K2371" s="131"/>
    </row>
    <row r="2372" spans="10:11" ht="12.75">
      <c r="J2372" s="131"/>
      <c r="K2372" s="131"/>
    </row>
    <row r="2373" spans="10:11" ht="12.75">
      <c r="J2373" s="131"/>
      <c r="K2373" s="131"/>
    </row>
    <row r="2374" spans="10:11" ht="12.75">
      <c r="J2374" s="131"/>
      <c r="K2374" s="131"/>
    </row>
    <row r="2375" spans="10:11" ht="12.75">
      <c r="J2375" s="131"/>
      <c r="K2375" s="131"/>
    </row>
    <row r="2376" spans="10:11" ht="12.75">
      <c r="J2376" s="131"/>
      <c r="K2376" s="131"/>
    </row>
    <row r="2377" spans="10:11" ht="12.75">
      <c r="J2377" s="131"/>
      <c r="K2377" s="131"/>
    </row>
    <row r="2378" spans="10:11" ht="12.75">
      <c r="J2378" s="131"/>
      <c r="K2378" s="131"/>
    </row>
    <row r="2379" spans="10:11" ht="12.75">
      <c r="J2379" s="131"/>
      <c r="K2379" s="131"/>
    </row>
    <row r="2380" spans="10:11" ht="12.75">
      <c r="J2380" s="131"/>
      <c r="K2380" s="131"/>
    </row>
    <row r="2381" spans="10:11" ht="12.75">
      <c r="J2381" s="131"/>
      <c r="K2381" s="131"/>
    </row>
    <row r="2382" spans="10:11" ht="12.75">
      <c r="J2382" s="131"/>
      <c r="K2382" s="131"/>
    </row>
    <row r="2383" spans="10:11" ht="12.75">
      <c r="J2383" s="131"/>
      <c r="K2383" s="131"/>
    </row>
    <row r="2384" spans="10:11" ht="12.75">
      <c r="J2384" s="131"/>
      <c r="K2384" s="131"/>
    </row>
    <row r="2385" spans="10:11" ht="12.75">
      <c r="J2385" s="131"/>
      <c r="K2385" s="131"/>
    </row>
    <row r="2386" spans="10:11" ht="12.75">
      <c r="J2386" s="131"/>
      <c r="K2386" s="131"/>
    </row>
    <row r="2387" spans="10:11" ht="12.75">
      <c r="J2387" s="131"/>
      <c r="K2387" s="131"/>
    </row>
    <row r="2388" spans="10:11" ht="12.75">
      <c r="J2388" s="131"/>
      <c r="K2388" s="131"/>
    </row>
    <row r="2389" spans="10:11" ht="12.75">
      <c r="J2389" s="131"/>
      <c r="K2389" s="131"/>
    </row>
    <row r="2390" spans="10:11" ht="12.75">
      <c r="J2390" s="131"/>
      <c r="K2390" s="131"/>
    </row>
    <row r="2391" spans="10:11" ht="12.75">
      <c r="J2391" s="131"/>
      <c r="K2391" s="131"/>
    </row>
    <row r="2392" spans="10:11" ht="12.75">
      <c r="J2392" s="131"/>
      <c r="K2392" s="131"/>
    </row>
    <row r="2393" spans="10:11" ht="12.75">
      <c r="J2393" s="131"/>
      <c r="K2393" s="131"/>
    </row>
    <row r="2394" spans="10:11" ht="12.75">
      <c r="J2394" s="131"/>
      <c r="K2394" s="131"/>
    </row>
    <row r="2395" spans="10:11" ht="12.75">
      <c r="J2395" s="131"/>
      <c r="K2395" s="131"/>
    </row>
    <row r="2396" spans="10:11" ht="12.75">
      <c r="J2396" s="131"/>
      <c r="K2396" s="131"/>
    </row>
    <row r="2397" spans="10:11" ht="12.75">
      <c r="J2397" s="131"/>
      <c r="K2397" s="131"/>
    </row>
    <row r="2398" spans="10:11" ht="12.75">
      <c r="J2398" s="131"/>
      <c r="K2398" s="131"/>
    </row>
    <row r="2399" spans="10:11" ht="12.75">
      <c r="J2399" s="131"/>
      <c r="K2399" s="131"/>
    </row>
    <row r="2400" spans="10:11" ht="12.75">
      <c r="J2400" s="131"/>
      <c r="K2400" s="131"/>
    </row>
    <row r="2401" spans="10:11" ht="12.75">
      <c r="J2401" s="131"/>
      <c r="K2401" s="131"/>
    </row>
    <row r="2402" spans="10:11" ht="12.75">
      <c r="J2402" s="131"/>
      <c r="K2402" s="131"/>
    </row>
    <row r="2403" spans="10:11" ht="12.75">
      <c r="J2403" s="131"/>
      <c r="K2403" s="131"/>
    </row>
    <row r="2404" spans="10:11" ht="12.75">
      <c r="J2404" s="131"/>
      <c r="K2404" s="131"/>
    </row>
    <row r="2405" spans="10:11" ht="12.75">
      <c r="J2405" s="131"/>
      <c r="K2405" s="131"/>
    </row>
    <row r="2406" spans="10:11" ht="12.75">
      <c r="J2406" s="131"/>
      <c r="K2406" s="131"/>
    </row>
    <row r="2407" spans="10:11" ht="12.75">
      <c r="J2407" s="131"/>
      <c r="K2407" s="131"/>
    </row>
    <row r="2408" spans="10:11" ht="12.75">
      <c r="J2408" s="131"/>
      <c r="K2408" s="131"/>
    </row>
    <row r="2409" spans="10:11" ht="12.75">
      <c r="J2409" s="131"/>
      <c r="K2409" s="131"/>
    </row>
    <row r="2410" spans="10:11" ht="12.75">
      <c r="J2410" s="131"/>
      <c r="K2410" s="131"/>
    </row>
    <row r="2411" spans="10:11" ht="12.75">
      <c r="J2411" s="131"/>
      <c r="K2411" s="131"/>
    </row>
    <row r="2412" spans="10:11" ht="12.75">
      <c r="J2412" s="131"/>
      <c r="K2412" s="131"/>
    </row>
    <row r="2413" spans="10:11" ht="12.75">
      <c r="J2413" s="131"/>
      <c r="K2413" s="131"/>
    </row>
    <row r="2414" spans="10:11" ht="12.75">
      <c r="J2414" s="131"/>
      <c r="K2414" s="131"/>
    </row>
    <row r="2415" spans="10:11" ht="12.75">
      <c r="J2415" s="131"/>
      <c r="K2415" s="131"/>
    </row>
    <row r="2416" spans="10:11" ht="12.75">
      <c r="J2416" s="131"/>
      <c r="K2416" s="131"/>
    </row>
    <row r="2417" spans="10:11" ht="12.75">
      <c r="J2417" s="131"/>
      <c r="K2417" s="131"/>
    </row>
    <row r="2418" spans="10:11" ht="12.75">
      <c r="J2418" s="131"/>
      <c r="K2418" s="131"/>
    </row>
    <row r="2419" spans="10:11" ht="12.75">
      <c r="J2419" s="131"/>
      <c r="K2419" s="131"/>
    </row>
    <row r="2420" spans="10:11" ht="12.75">
      <c r="J2420" s="131"/>
      <c r="K2420" s="131"/>
    </row>
    <row r="2421" spans="10:11" ht="12.75">
      <c r="J2421" s="131"/>
      <c r="K2421" s="131"/>
    </row>
    <row r="2422" spans="10:11" ht="12.75">
      <c r="J2422" s="131"/>
      <c r="K2422" s="131"/>
    </row>
    <row r="2423" spans="10:11" ht="12.75">
      <c r="J2423" s="131"/>
      <c r="K2423" s="131"/>
    </row>
    <row r="2424" spans="10:11" ht="12.75">
      <c r="J2424" s="131"/>
      <c r="K2424" s="131"/>
    </row>
    <row r="2425" spans="10:11" ht="12.75">
      <c r="J2425" s="131"/>
      <c r="K2425" s="131"/>
    </row>
    <row r="2426" spans="10:11" ht="12.75">
      <c r="J2426" s="131"/>
      <c r="K2426" s="131"/>
    </row>
    <row r="2427" spans="10:11" ht="12.75">
      <c r="J2427" s="131"/>
      <c r="K2427" s="131"/>
    </row>
    <row r="2428" spans="10:11" ht="12.75">
      <c r="J2428" s="131"/>
      <c r="K2428" s="131"/>
    </row>
    <row r="2429" spans="10:11" ht="12.75">
      <c r="J2429" s="131"/>
      <c r="K2429" s="131"/>
    </row>
    <row r="2430" spans="10:11" ht="12.75">
      <c r="J2430" s="131"/>
      <c r="K2430" s="131"/>
    </row>
    <row r="2431" spans="10:11" ht="12.75">
      <c r="J2431" s="131"/>
      <c r="K2431" s="131"/>
    </row>
    <row r="2432" spans="10:11" ht="12.75">
      <c r="J2432" s="131"/>
      <c r="K2432" s="131"/>
    </row>
    <row r="2433" spans="10:11" ht="12.75">
      <c r="J2433" s="131"/>
      <c r="K2433" s="131"/>
    </row>
    <row r="2434" spans="10:11" ht="12.75">
      <c r="J2434" s="131"/>
      <c r="K2434" s="131"/>
    </row>
    <row r="2435" spans="10:11" ht="12.75">
      <c r="J2435" s="131"/>
      <c r="K2435" s="131"/>
    </row>
    <row r="2436" spans="10:11" ht="12.75">
      <c r="J2436" s="131"/>
      <c r="K2436" s="131"/>
    </row>
    <row r="2437" spans="10:11" ht="12.75">
      <c r="J2437" s="131"/>
      <c r="K2437" s="131"/>
    </row>
    <row r="2438" spans="10:11" ht="12.75">
      <c r="J2438" s="131"/>
      <c r="K2438" s="131"/>
    </row>
    <row r="2439" spans="10:11" ht="12.75">
      <c r="J2439" s="131"/>
      <c r="K2439" s="131"/>
    </row>
    <row r="2440" spans="10:11" ht="12.75">
      <c r="J2440" s="131"/>
      <c r="K2440" s="131"/>
    </row>
    <row r="2441" spans="10:11" ht="12.75">
      <c r="J2441" s="131"/>
      <c r="K2441" s="131"/>
    </row>
    <row r="2442" spans="10:11" ht="12.75">
      <c r="J2442" s="131"/>
      <c r="K2442" s="131"/>
    </row>
    <row r="2443" spans="10:11" ht="12.75">
      <c r="J2443" s="131"/>
      <c r="K2443" s="131"/>
    </row>
    <row r="2444" spans="10:11" ht="12.75">
      <c r="J2444" s="131"/>
      <c r="K2444" s="131"/>
    </row>
    <row r="2445" spans="10:11" ht="12.75">
      <c r="J2445" s="131"/>
      <c r="K2445" s="131"/>
    </row>
    <row r="2446" spans="10:11" ht="12.75">
      <c r="J2446" s="131"/>
      <c r="K2446" s="131"/>
    </row>
    <row r="2447" spans="10:11" ht="12.75">
      <c r="J2447" s="131"/>
      <c r="K2447" s="131"/>
    </row>
    <row r="2448" spans="10:11" ht="12.75">
      <c r="J2448" s="131"/>
      <c r="K2448" s="131"/>
    </row>
    <row r="2449" spans="10:11" ht="12.75">
      <c r="J2449" s="131"/>
      <c r="K2449" s="131"/>
    </row>
    <row r="2450" spans="10:11" ht="12.75">
      <c r="J2450" s="131"/>
      <c r="K2450" s="131"/>
    </row>
    <row r="2451" spans="10:11" ht="12.75">
      <c r="J2451" s="131"/>
      <c r="K2451" s="131"/>
    </row>
    <row r="2452" spans="10:11" ht="12.75">
      <c r="J2452" s="131"/>
      <c r="K2452" s="131"/>
    </row>
    <row r="2453" spans="10:11" ht="12.75">
      <c r="J2453" s="131"/>
      <c r="K2453" s="131"/>
    </row>
    <row r="2454" spans="10:11" ht="12.75">
      <c r="J2454" s="131"/>
      <c r="K2454" s="131"/>
    </row>
    <row r="2455" spans="10:11" ht="12.75">
      <c r="J2455" s="131"/>
      <c r="K2455" s="131"/>
    </row>
    <row r="2456" spans="10:11" ht="12.75">
      <c r="J2456" s="131"/>
      <c r="K2456" s="131"/>
    </row>
    <row r="2457" spans="10:11" ht="12.75">
      <c r="J2457" s="131"/>
      <c r="K2457" s="131"/>
    </row>
    <row r="2458" spans="10:11" ht="12.75">
      <c r="J2458" s="131"/>
      <c r="K2458" s="131"/>
    </row>
    <row r="2459" spans="10:11" ht="12.75">
      <c r="J2459" s="131"/>
      <c r="K2459" s="131"/>
    </row>
    <row r="2460" spans="10:11" ht="12.75">
      <c r="J2460" s="131"/>
      <c r="K2460" s="131"/>
    </row>
    <row r="2461" spans="10:11" ht="12.75">
      <c r="J2461" s="131"/>
      <c r="K2461" s="131"/>
    </row>
    <row r="2462" spans="10:11" ht="12.75">
      <c r="J2462" s="131"/>
      <c r="K2462" s="131"/>
    </row>
    <row r="2463" spans="10:11" ht="12.75">
      <c r="J2463" s="131"/>
      <c r="K2463" s="131"/>
    </row>
    <row r="2464" spans="10:11" ht="12.75">
      <c r="J2464" s="131"/>
      <c r="K2464" s="131"/>
    </row>
    <row r="2465" spans="10:11" ht="12.75">
      <c r="J2465" s="131"/>
      <c r="K2465" s="131"/>
    </row>
    <row r="2466" spans="10:11" ht="12.75">
      <c r="J2466" s="131"/>
      <c r="K2466" s="131"/>
    </row>
    <row r="2467" spans="10:11" ht="12.75">
      <c r="J2467" s="131"/>
      <c r="K2467" s="131"/>
    </row>
    <row r="2468" spans="10:11" ht="12.75">
      <c r="J2468" s="131"/>
      <c r="K2468" s="131"/>
    </row>
    <row r="2469" spans="10:11" ht="12.75">
      <c r="J2469" s="131"/>
      <c r="K2469" s="131"/>
    </row>
    <row r="2470" spans="10:11" ht="12.75">
      <c r="J2470" s="131"/>
      <c r="K2470" s="131"/>
    </row>
    <row r="2471" spans="10:11" ht="12.75">
      <c r="J2471" s="131"/>
      <c r="K2471" s="131"/>
    </row>
    <row r="2472" spans="10:11" ht="12.75">
      <c r="J2472" s="131"/>
      <c r="K2472" s="131"/>
    </row>
    <row r="2473" spans="10:11" ht="12.75">
      <c r="J2473" s="131"/>
      <c r="K2473" s="131"/>
    </row>
    <row r="2474" spans="10:11" ht="12.75">
      <c r="J2474" s="131"/>
      <c r="K2474" s="131"/>
    </row>
    <row r="2475" spans="10:11" ht="12.75">
      <c r="J2475" s="131"/>
      <c r="K2475" s="131"/>
    </row>
    <row r="2476" spans="10:11" ht="12.75">
      <c r="J2476" s="131"/>
      <c r="K2476" s="131"/>
    </row>
    <row r="2477" spans="10:11" ht="12.75">
      <c r="J2477" s="131"/>
      <c r="K2477" s="131"/>
    </row>
    <row r="2478" spans="10:11" ht="12.75">
      <c r="J2478" s="131"/>
      <c r="K2478" s="131"/>
    </row>
    <row r="2479" spans="10:11" ht="12.75">
      <c r="J2479" s="131"/>
      <c r="K2479" s="131"/>
    </row>
    <row r="2480" spans="10:11" ht="12.75">
      <c r="J2480" s="131"/>
      <c r="K2480" s="131"/>
    </row>
    <row r="2481" spans="10:11" ht="12.75">
      <c r="J2481" s="131"/>
      <c r="K2481" s="131"/>
    </row>
    <row r="2482" spans="10:11" ht="12.75">
      <c r="J2482" s="131"/>
      <c r="K2482" s="131"/>
    </row>
    <row r="2483" spans="10:11" ht="12.75">
      <c r="J2483" s="131"/>
      <c r="K2483" s="131"/>
    </row>
    <row r="2484" spans="10:11" ht="12.75">
      <c r="J2484" s="131"/>
      <c r="K2484" s="131"/>
    </row>
    <row r="2485" spans="10:11" ht="12.75">
      <c r="J2485" s="131"/>
      <c r="K2485" s="131"/>
    </row>
    <row r="2486" spans="10:11" ht="12.75">
      <c r="J2486" s="131"/>
      <c r="K2486" s="131"/>
    </row>
    <row r="2487" spans="10:11" ht="12.75">
      <c r="J2487" s="131"/>
      <c r="K2487" s="131"/>
    </row>
    <row r="2488" spans="10:11" ht="12.75">
      <c r="J2488" s="131"/>
      <c r="K2488" s="131"/>
    </row>
    <row r="2489" spans="10:11" ht="12.75">
      <c r="J2489" s="131"/>
      <c r="K2489" s="131"/>
    </row>
    <row r="2490" spans="10:11" ht="12.75">
      <c r="J2490" s="131"/>
      <c r="K2490" s="131"/>
    </row>
    <row r="2491" spans="10:11" ht="12.75">
      <c r="J2491" s="131"/>
      <c r="K2491" s="131"/>
    </row>
    <row r="2492" spans="10:11" ht="12.75">
      <c r="J2492" s="131"/>
      <c r="K2492" s="131"/>
    </row>
    <row r="2493" spans="10:11" ht="12.75">
      <c r="J2493" s="131"/>
      <c r="K2493" s="131"/>
    </row>
    <row r="2494" spans="10:11" ht="12.75">
      <c r="J2494" s="131"/>
      <c r="K2494" s="131"/>
    </row>
    <row r="2495" spans="10:11" ht="12.75">
      <c r="J2495" s="131"/>
      <c r="K2495" s="131"/>
    </row>
    <row r="2496" spans="10:11" ht="12.75">
      <c r="J2496" s="131"/>
      <c r="K2496" s="131"/>
    </row>
    <row r="2497" spans="10:11" ht="12.75">
      <c r="J2497" s="131"/>
      <c r="K2497" s="131"/>
    </row>
    <row r="2498" spans="10:11" ht="12.75">
      <c r="J2498" s="131"/>
      <c r="K2498" s="131"/>
    </row>
    <row r="2499" spans="10:11" ht="12.75">
      <c r="J2499" s="131"/>
      <c r="K2499" s="131"/>
    </row>
    <row r="2500" spans="10:11" ht="12.75">
      <c r="J2500" s="131"/>
      <c r="K2500" s="131"/>
    </row>
    <row r="2501" spans="10:11" ht="12.75">
      <c r="J2501" s="131"/>
      <c r="K2501" s="131"/>
    </row>
    <row r="2502" spans="10:11" ht="12.75">
      <c r="J2502" s="131"/>
      <c r="K2502" s="131"/>
    </row>
    <row r="2503" spans="10:11" ht="12.75">
      <c r="J2503" s="131"/>
      <c r="K2503" s="131"/>
    </row>
    <row r="2504" spans="10:11" ht="12.75">
      <c r="J2504" s="131"/>
      <c r="K2504" s="131"/>
    </row>
    <row r="2505" spans="10:11" ht="12.75">
      <c r="J2505" s="131"/>
      <c r="K2505" s="131"/>
    </row>
    <row r="2506" spans="10:11" ht="12.75">
      <c r="J2506" s="131"/>
      <c r="K2506" s="131"/>
    </row>
    <row r="2507" spans="10:11" ht="12.75">
      <c r="J2507" s="131"/>
      <c r="K2507" s="131"/>
    </row>
    <row r="2508" spans="10:11" ht="12.75">
      <c r="J2508" s="131"/>
      <c r="K2508" s="131"/>
    </row>
    <row r="2509" spans="10:11" ht="12.75">
      <c r="J2509" s="131"/>
      <c r="K2509" s="131"/>
    </row>
    <row r="2510" spans="10:11" ht="12.75">
      <c r="J2510" s="131"/>
      <c r="K2510" s="131"/>
    </row>
    <row r="2511" spans="10:11" ht="12.75">
      <c r="J2511" s="131"/>
      <c r="K2511" s="131"/>
    </row>
    <row r="2512" spans="10:11" ht="12.75">
      <c r="J2512" s="131"/>
      <c r="K2512" s="131"/>
    </row>
    <row r="2513" spans="10:11" ht="12.75">
      <c r="J2513" s="131"/>
      <c r="K2513" s="131"/>
    </row>
    <row r="2514" spans="10:11" ht="12.75">
      <c r="J2514" s="131"/>
      <c r="K2514" s="131"/>
    </row>
    <row r="2515" spans="10:11" ht="12.75">
      <c r="J2515" s="131"/>
      <c r="K2515" s="131"/>
    </row>
    <row r="2516" spans="10:11" ht="12.75">
      <c r="J2516" s="131"/>
      <c r="K2516" s="131"/>
    </row>
    <row r="2517" spans="10:11" ht="12.75">
      <c r="J2517" s="131"/>
      <c r="K2517" s="131"/>
    </row>
    <row r="2518" spans="10:11" ht="12.75">
      <c r="J2518" s="131"/>
      <c r="K2518" s="131"/>
    </row>
    <row r="2519" spans="10:11" ht="12.75">
      <c r="J2519" s="131"/>
      <c r="K2519" s="131"/>
    </row>
    <row r="2520" spans="10:11" ht="12.75">
      <c r="J2520" s="131"/>
      <c r="K2520" s="131"/>
    </row>
    <row r="2521" spans="10:11" ht="12.75">
      <c r="J2521" s="131"/>
      <c r="K2521" s="131"/>
    </row>
    <row r="2522" spans="10:11" ht="12.75">
      <c r="J2522" s="131"/>
      <c r="K2522" s="131"/>
    </row>
    <row r="2523" spans="10:11" ht="12.75">
      <c r="J2523" s="131"/>
      <c r="K2523" s="131"/>
    </row>
    <row r="2524" spans="10:11" ht="12.75">
      <c r="J2524" s="131"/>
      <c r="K2524" s="131"/>
    </row>
    <row r="2525" spans="10:11" ht="12.75">
      <c r="J2525" s="131"/>
      <c r="K2525" s="131"/>
    </row>
    <row r="2526" spans="10:11" ht="12.75">
      <c r="J2526" s="131"/>
      <c r="K2526" s="131"/>
    </row>
    <row r="2527" spans="10:11" ht="12.75">
      <c r="J2527" s="131"/>
      <c r="K2527" s="131"/>
    </row>
    <row r="2528" spans="10:11" ht="12.75">
      <c r="J2528" s="131"/>
      <c r="K2528" s="131"/>
    </row>
    <row r="2529" spans="10:11" ht="12.75">
      <c r="J2529" s="131"/>
      <c r="K2529" s="131"/>
    </row>
    <row r="2530" spans="10:11" ht="12.75">
      <c r="J2530" s="131"/>
      <c r="K2530" s="131"/>
    </row>
    <row r="2531" spans="10:11" ht="12.75">
      <c r="J2531" s="131"/>
      <c r="K2531" s="131"/>
    </row>
    <row r="2532" spans="10:11" ht="12.75">
      <c r="J2532" s="131"/>
      <c r="K2532" s="131"/>
    </row>
    <row r="2533" spans="10:11" ht="12.75">
      <c r="J2533" s="131"/>
      <c r="K2533" s="131"/>
    </row>
    <row r="2534" spans="10:11" ht="12.75">
      <c r="J2534" s="131"/>
      <c r="K2534" s="131"/>
    </row>
    <row r="2535" spans="10:11" ht="12.75">
      <c r="J2535" s="131"/>
      <c r="K2535" s="131"/>
    </row>
    <row r="2536" spans="10:11" ht="12.75">
      <c r="J2536" s="131"/>
      <c r="K2536" s="131"/>
    </row>
    <row r="2537" spans="10:11" ht="12.75">
      <c r="J2537" s="131"/>
      <c r="K2537" s="131"/>
    </row>
    <row r="2538" spans="10:11" ht="12.75">
      <c r="J2538" s="131"/>
      <c r="K2538" s="131"/>
    </row>
    <row r="2539" spans="10:11" ht="12.75">
      <c r="J2539" s="131"/>
      <c r="K2539" s="131"/>
    </row>
    <row r="2540" spans="10:11" ht="12.75">
      <c r="J2540" s="131"/>
      <c r="K2540" s="131"/>
    </row>
    <row r="2541" spans="10:11" ht="12.75">
      <c r="J2541" s="131"/>
      <c r="K2541" s="131"/>
    </row>
    <row r="2542" spans="10:11" ht="12.75">
      <c r="J2542" s="131"/>
      <c r="K2542" s="131"/>
    </row>
    <row r="2543" spans="10:11" ht="12.75">
      <c r="J2543" s="131"/>
      <c r="K2543" s="131"/>
    </row>
    <row r="2544" spans="10:11" ht="12.75">
      <c r="J2544" s="131"/>
      <c r="K2544" s="131"/>
    </row>
    <row r="2545" spans="10:11" ht="12.75">
      <c r="J2545" s="131"/>
      <c r="K2545" s="131"/>
    </row>
    <row r="2546" spans="10:11" ht="12.75">
      <c r="J2546" s="131"/>
      <c r="K2546" s="131"/>
    </row>
    <row r="2547" spans="10:11" ht="12.75">
      <c r="J2547" s="131"/>
      <c r="K2547" s="131"/>
    </row>
    <row r="2548" spans="10:11" ht="12.75">
      <c r="J2548" s="131"/>
      <c r="K2548" s="131"/>
    </row>
    <row r="2549" spans="10:11" ht="12.75">
      <c r="J2549" s="131"/>
      <c r="K2549" s="131"/>
    </row>
    <row r="2550" spans="10:11" ht="12.75">
      <c r="J2550" s="131"/>
      <c r="K2550" s="131"/>
    </row>
    <row r="2551" spans="10:11" ht="12.75">
      <c r="J2551" s="131"/>
      <c r="K2551" s="131"/>
    </row>
    <row r="2552" spans="10:11" ht="12.75">
      <c r="J2552" s="131"/>
      <c r="K2552" s="131"/>
    </row>
    <row r="2553" spans="10:11" ht="12.75">
      <c r="J2553" s="131"/>
      <c r="K2553" s="131"/>
    </row>
    <row r="2554" spans="10:11" ht="12.75">
      <c r="J2554" s="131"/>
      <c r="K2554" s="131"/>
    </row>
    <row r="2555" spans="10:11" ht="12.75">
      <c r="J2555" s="131"/>
      <c r="K2555" s="131"/>
    </row>
    <row r="2556" spans="10:11" ht="12.75">
      <c r="J2556" s="131"/>
      <c r="K2556" s="131"/>
    </row>
    <row r="2557" spans="10:11" ht="12.75">
      <c r="J2557" s="131"/>
      <c r="K2557" s="131"/>
    </row>
    <row r="2558" spans="10:11" ht="12.75">
      <c r="J2558" s="131"/>
      <c r="K2558" s="131"/>
    </row>
    <row r="2559" spans="10:11" ht="12.75">
      <c r="J2559" s="131"/>
      <c r="K2559" s="131"/>
    </row>
    <row r="2560" spans="10:11" ht="12.75">
      <c r="J2560" s="131"/>
      <c r="K2560" s="131"/>
    </row>
    <row r="2561" spans="10:11" ht="12.75">
      <c r="J2561" s="131"/>
      <c r="K2561" s="131"/>
    </row>
    <row r="2562" spans="10:11" ht="12.75">
      <c r="J2562" s="131"/>
      <c r="K2562" s="131"/>
    </row>
    <row r="2563" spans="10:11" ht="12.75">
      <c r="J2563" s="131"/>
      <c r="K2563" s="131"/>
    </row>
    <row r="2564" spans="10:11" ht="12.75">
      <c r="J2564" s="131"/>
      <c r="K2564" s="131"/>
    </row>
    <row r="2565" spans="10:11" ht="12.75">
      <c r="J2565" s="131"/>
      <c r="K2565" s="131"/>
    </row>
    <row r="2566" spans="10:11" ht="12.75">
      <c r="J2566" s="131"/>
      <c r="K2566" s="131"/>
    </row>
    <row r="2567" spans="10:11" ht="12.75">
      <c r="J2567" s="131"/>
      <c r="K2567" s="131"/>
    </row>
    <row r="2568" spans="10:11" ht="12.75">
      <c r="J2568" s="131"/>
      <c r="K2568" s="131"/>
    </row>
    <row r="2569" spans="10:11" ht="12.75">
      <c r="J2569" s="131"/>
      <c r="K2569" s="131"/>
    </row>
    <row r="2570" spans="10:11" ht="12.75">
      <c r="J2570" s="131"/>
      <c r="K2570" s="131"/>
    </row>
    <row r="2571" spans="10:11" ht="12.75">
      <c r="J2571" s="131"/>
      <c r="K2571" s="131"/>
    </row>
    <row r="2572" spans="10:11" ht="12.75">
      <c r="J2572" s="131"/>
      <c r="K2572" s="131"/>
    </row>
    <row r="2573" spans="10:11" ht="12.75">
      <c r="J2573" s="131"/>
      <c r="K2573" s="131"/>
    </row>
    <row r="2574" spans="10:11" ht="12.75">
      <c r="J2574" s="131"/>
      <c r="K2574" s="131"/>
    </row>
    <row r="2575" spans="10:11" ht="12.75">
      <c r="J2575" s="131"/>
      <c r="K2575" s="131"/>
    </row>
    <row r="2576" spans="10:11" ht="12.75">
      <c r="J2576" s="131"/>
      <c r="K2576" s="131"/>
    </row>
    <row r="2577" spans="10:11" ht="12.75">
      <c r="J2577" s="131"/>
      <c r="K2577" s="131"/>
    </row>
    <row r="2578" spans="10:11" ht="12.75">
      <c r="J2578" s="131"/>
      <c r="K2578" s="131"/>
    </row>
    <row r="2579" spans="10:11" ht="12.75">
      <c r="J2579" s="131"/>
      <c r="K2579" s="131"/>
    </row>
    <row r="2580" spans="10:11" ht="12.75">
      <c r="J2580" s="131"/>
      <c r="K2580" s="131"/>
    </row>
    <row r="2581" spans="10:11" ht="12.75">
      <c r="J2581" s="131"/>
      <c r="K2581" s="131"/>
    </row>
    <row r="2582" spans="10:11" ht="12.75">
      <c r="J2582" s="131"/>
      <c r="K2582" s="131"/>
    </row>
    <row r="2583" spans="10:11" ht="12.75">
      <c r="J2583" s="131"/>
      <c r="K2583" s="131"/>
    </row>
    <row r="2584" spans="10:11" ht="12.75">
      <c r="J2584" s="131"/>
      <c r="K2584" s="131"/>
    </row>
    <row r="2585" spans="10:11" ht="12.75">
      <c r="J2585" s="131"/>
      <c r="K2585" s="131"/>
    </row>
    <row r="2586" spans="10:11" ht="12.75">
      <c r="J2586" s="131"/>
      <c r="K2586" s="131"/>
    </row>
    <row r="2587" spans="10:11" ht="12.75">
      <c r="J2587" s="131"/>
      <c r="K2587" s="131"/>
    </row>
    <row r="2588" spans="10:11" ht="12.75">
      <c r="J2588" s="131"/>
      <c r="K2588" s="131"/>
    </row>
    <row r="2589" spans="10:11" ht="12.75">
      <c r="J2589" s="131"/>
      <c r="K2589" s="131"/>
    </row>
    <row r="2590" spans="10:11" ht="12.75">
      <c r="J2590" s="131"/>
      <c r="K2590" s="131"/>
    </row>
    <row r="2591" spans="10:11" ht="12.75">
      <c r="J2591" s="131"/>
      <c r="K2591" s="131"/>
    </row>
    <row r="2592" spans="10:11" ht="12.75">
      <c r="J2592" s="131"/>
      <c r="K2592" s="131"/>
    </row>
    <row r="2593" spans="10:11" ht="12.75">
      <c r="J2593" s="131"/>
      <c r="K2593" s="131"/>
    </row>
    <row r="2594" spans="10:11" ht="12.75">
      <c r="J2594" s="131"/>
      <c r="K2594" s="131"/>
    </row>
    <row r="2595" spans="10:11" ht="12.75">
      <c r="J2595" s="131"/>
      <c r="K2595" s="131"/>
    </row>
    <row r="2596" spans="10:11" ht="12.75">
      <c r="J2596" s="131"/>
      <c r="K2596" s="131"/>
    </row>
    <row r="2597" spans="10:11" ht="12.75">
      <c r="J2597" s="131"/>
      <c r="K2597" s="131"/>
    </row>
    <row r="2598" spans="10:11" ht="12.75">
      <c r="J2598" s="131"/>
      <c r="K2598" s="131"/>
    </row>
    <row r="2599" spans="10:11" ht="12.75">
      <c r="J2599" s="131"/>
      <c r="K2599" s="131"/>
    </row>
    <row r="2600" spans="10:11" ht="12.75">
      <c r="J2600" s="131"/>
      <c r="K2600" s="131"/>
    </row>
    <row r="2601" spans="10:11" ht="12.75">
      <c r="J2601" s="131"/>
      <c r="K2601" s="131"/>
    </row>
    <row r="2602" spans="10:11" ht="12.75">
      <c r="J2602" s="131"/>
      <c r="K2602" s="131"/>
    </row>
    <row r="2603" spans="10:11" ht="12.75">
      <c r="J2603" s="131"/>
      <c r="K2603" s="131"/>
    </row>
    <row r="2604" spans="10:11" ht="12.75">
      <c r="J2604" s="131"/>
      <c r="K2604" s="131"/>
    </row>
    <row r="2605" spans="10:11" ht="12.75">
      <c r="J2605" s="131"/>
      <c r="K2605" s="131"/>
    </row>
    <row r="2606" spans="10:11" ht="12.75">
      <c r="J2606" s="131"/>
      <c r="K2606" s="131"/>
    </row>
    <row r="2607" spans="10:11" ht="12.75">
      <c r="J2607" s="131"/>
      <c r="K2607" s="131"/>
    </row>
    <row r="2608" spans="10:11" ht="12.75">
      <c r="J2608" s="131"/>
      <c r="K2608" s="131"/>
    </row>
    <row r="2609" spans="10:11" ht="12.75">
      <c r="J2609" s="131"/>
      <c r="K2609" s="131"/>
    </row>
    <row r="2610" spans="10:11" ht="12.75">
      <c r="J2610" s="131"/>
      <c r="K2610" s="131"/>
    </row>
    <row r="2611" spans="10:11" ht="12.75">
      <c r="J2611" s="131"/>
      <c r="K2611" s="131"/>
    </row>
    <row r="2612" spans="10:11" ht="12.75">
      <c r="J2612" s="131"/>
      <c r="K2612" s="131"/>
    </row>
    <row r="2613" spans="10:11" ht="12.75">
      <c r="J2613" s="131"/>
      <c r="K2613" s="131"/>
    </row>
    <row r="2614" spans="10:11" ht="12.75">
      <c r="J2614" s="131"/>
      <c r="K2614" s="131"/>
    </row>
    <row r="2615" spans="10:11" ht="12.75">
      <c r="J2615" s="131"/>
      <c r="K2615" s="131"/>
    </row>
    <row r="2616" spans="10:11" ht="12.75">
      <c r="J2616" s="131"/>
      <c r="K2616" s="131"/>
    </row>
    <row r="2617" spans="10:11" ht="12.75">
      <c r="J2617" s="131"/>
      <c r="K2617" s="131"/>
    </row>
    <row r="2618" spans="10:11" ht="12.75">
      <c r="J2618" s="131"/>
      <c r="K2618" s="131"/>
    </row>
    <row r="2619" spans="10:11" ht="12.75">
      <c r="J2619" s="131"/>
      <c r="K2619" s="131"/>
    </row>
    <row r="2620" spans="10:11" ht="12.75">
      <c r="J2620" s="131"/>
      <c r="K2620" s="131"/>
    </row>
    <row r="2621" spans="10:11" ht="12.75">
      <c r="J2621" s="131"/>
      <c r="K2621" s="131"/>
    </row>
    <row r="2622" spans="10:11" ht="12.75">
      <c r="J2622" s="131"/>
      <c r="K2622" s="131"/>
    </row>
    <row r="2623" spans="10:11" ht="12.75">
      <c r="J2623" s="131"/>
      <c r="K2623" s="131"/>
    </row>
    <row r="2624" spans="10:11" ht="12.75">
      <c r="J2624" s="131"/>
      <c r="K2624" s="131"/>
    </row>
    <row r="2625" spans="10:11" ht="12.75">
      <c r="J2625" s="131"/>
      <c r="K2625" s="131"/>
    </row>
    <row r="2626" spans="10:11" ht="12.75">
      <c r="J2626" s="131"/>
      <c r="K2626" s="131"/>
    </row>
    <row r="2627" spans="10:11" ht="12.75">
      <c r="J2627" s="131"/>
      <c r="K2627" s="131"/>
    </row>
    <row r="2628" spans="10:11" ht="12.75">
      <c r="J2628" s="131"/>
      <c r="K2628" s="131"/>
    </row>
    <row r="2629" spans="10:11" ht="12.75">
      <c r="J2629" s="131"/>
      <c r="K2629" s="131"/>
    </row>
    <row r="2630" spans="10:11" ht="12.75">
      <c r="J2630" s="131"/>
      <c r="K2630" s="131"/>
    </row>
    <row r="2631" spans="10:11" ht="12.75">
      <c r="J2631" s="131"/>
      <c r="K2631" s="131"/>
    </row>
    <row r="2632" spans="10:11" ht="12.75">
      <c r="J2632" s="131"/>
      <c r="K2632" s="131"/>
    </row>
    <row r="2633" spans="10:11" ht="12.75">
      <c r="J2633" s="131"/>
      <c r="K2633" s="131"/>
    </row>
    <row r="2634" spans="10:11" ht="12.75">
      <c r="J2634" s="131"/>
      <c r="K2634" s="131"/>
    </row>
    <row r="2635" spans="10:11" ht="12.75">
      <c r="J2635" s="131"/>
      <c r="K2635" s="131"/>
    </row>
  </sheetData>
  <sheetProtection/>
  <mergeCells count="7">
    <mergeCell ref="A45:I45"/>
    <mergeCell ref="A46:I46"/>
    <mergeCell ref="A47:I47"/>
    <mergeCell ref="A48:I48"/>
    <mergeCell ref="A2:I2"/>
    <mergeCell ref="A4:I4"/>
    <mergeCell ref="A3:I3"/>
  </mergeCells>
  <printOptions horizontalCentered="1"/>
  <pageMargins left="0.2362204724409449" right="0.2362204724409449" top="0.6299212598425197" bottom="0.5118110236220472" header="0.2362204724409449" footer="0.2755905511811024"/>
  <pageSetup firstPageNumber="3" useFirstPageNumber="1" horizontalDpi="600" verticalDpi="600" orientation="portrait" paperSize="9" scale="70" r:id="rId1"/>
  <headerFooter alignWithMargins="0">
    <oddHeader>&amp;L&amp;8
&amp;C&amp;"Arial,Pogrubiony"Grupa Kapitałowa Orbis&amp;"Arial,Normalny"
&amp;"Arial,Pogrubiony"Skrócone śródroczne skonsolidowane sprawozdanie finansowe - trzeci kwartał 2011 roku&amp;"Arial,Normalny"
(wszystkie kwoty wyrażone są w tys. zł, o ile nie podano inaczej)</oddHeader>
    <oddFooter>&amp;R&amp;"Arial,Normalny"&amp;P</oddFooter>
  </headerFooter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="75" zoomScaleSheetLayoutView="75" zoomScalePageLayoutView="0" workbookViewId="0" topLeftCell="A5">
      <selection activeCell="M20" sqref="M20"/>
    </sheetView>
  </sheetViews>
  <sheetFormatPr defaultColWidth="9.140625" defaultRowHeight="13.5" customHeight="1"/>
  <cols>
    <col min="1" max="1" width="39.8515625" style="61" customWidth="1"/>
    <col min="2" max="2" width="1.57421875" style="61" customWidth="1"/>
    <col min="3" max="3" width="12.28125" style="61" customWidth="1"/>
    <col min="4" max="4" width="1.28515625" style="61" customWidth="1"/>
    <col min="5" max="5" width="12.28125" style="61" customWidth="1"/>
    <col min="6" max="6" width="0.85546875" style="61" customWidth="1"/>
    <col min="7" max="7" width="12.28125" style="61" customWidth="1"/>
    <col min="8" max="8" width="0.9921875" style="61" customWidth="1"/>
    <col min="9" max="9" width="12.28125" style="61" customWidth="1"/>
    <col min="10" max="10" width="0.9921875" style="61" customWidth="1"/>
    <col min="11" max="11" width="12.28125" style="265" hidden="1" customWidth="1"/>
    <col min="12" max="12" width="0.85546875" style="61" hidden="1" customWidth="1"/>
    <col min="13" max="13" width="12.28125" style="61" hidden="1" customWidth="1"/>
    <col min="14" max="14" width="1.421875" style="61" customWidth="1"/>
    <col min="15" max="15" width="12.28125" style="61" customWidth="1"/>
    <col min="16" max="16" width="0.9921875" style="61" customWidth="1"/>
    <col min="17" max="17" width="12.28125" style="426" customWidth="1"/>
    <col min="18" max="19" width="10.57421875" style="129" bestFit="1" customWidth="1"/>
    <col min="20" max="20" width="11.421875" style="129" customWidth="1"/>
    <col min="21" max="21" width="10.421875" style="129" bestFit="1" customWidth="1"/>
    <col min="22" max="22" width="6.421875" style="129" customWidth="1"/>
    <col min="23" max="23" width="10.57421875" style="129" bestFit="1" customWidth="1"/>
    <col min="24" max="24" width="11.140625" style="129" customWidth="1"/>
    <col min="25" max="16384" width="9.140625" style="129" customWidth="1"/>
  </cols>
  <sheetData>
    <row r="1" spans="11:17" s="61" customFormat="1" ht="24" customHeight="1">
      <c r="K1" s="265"/>
      <c r="Q1" s="426"/>
    </row>
    <row r="2" spans="1:17" s="61" customFormat="1" ht="30.75" customHeight="1">
      <c r="A2" s="347" t="s">
        <v>250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439"/>
      <c r="P2" s="439"/>
      <c r="Q2" s="439"/>
    </row>
    <row r="3" spans="1:17" s="61" customFormat="1" ht="33" customHeight="1">
      <c r="A3" s="387" t="s">
        <v>174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</row>
    <row r="4" spans="1:17" s="61" customFormat="1" ht="13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437"/>
      <c r="P4" s="437"/>
      <c r="Q4" s="437"/>
    </row>
    <row r="5" spans="3:17" ht="33.75" customHeight="1">
      <c r="C5" s="436" t="s">
        <v>192</v>
      </c>
      <c r="D5" s="436"/>
      <c r="E5" s="436"/>
      <c r="F5" s="436"/>
      <c r="G5" s="436"/>
      <c r="H5" s="435"/>
      <c r="I5" s="435"/>
      <c r="J5" s="435"/>
      <c r="K5" s="435"/>
      <c r="L5" s="435"/>
      <c r="M5" s="435"/>
      <c r="N5" s="136"/>
      <c r="O5" s="136"/>
      <c r="P5" s="434"/>
      <c r="Q5" s="433"/>
    </row>
    <row r="6" spans="3:17" ht="93.75" customHeight="1">
      <c r="C6" s="432" t="s">
        <v>86</v>
      </c>
      <c r="D6" s="139"/>
      <c r="E6" s="432" t="s">
        <v>74</v>
      </c>
      <c r="F6" s="139"/>
      <c r="G6" s="432" t="s">
        <v>54</v>
      </c>
      <c r="H6" s="139"/>
      <c r="I6" s="432" t="s">
        <v>249</v>
      </c>
      <c r="J6" s="139"/>
      <c r="K6" s="432" t="s">
        <v>204</v>
      </c>
      <c r="L6" s="139"/>
      <c r="M6" s="432" t="s">
        <v>221</v>
      </c>
      <c r="N6" s="139"/>
      <c r="O6" s="169" t="s">
        <v>248</v>
      </c>
      <c r="P6" s="139"/>
      <c r="Q6" s="169" t="s">
        <v>55</v>
      </c>
    </row>
    <row r="7" spans="1:17" s="142" customFormat="1" ht="13.5" customHeight="1">
      <c r="A7" s="61"/>
      <c r="B7" s="61"/>
      <c r="C7" s="316"/>
      <c r="D7" s="138"/>
      <c r="E7" s="316"/>
      <c r="F7" s="139"/>
      <c r="G7" s="316"/>
      <c r="H7" s="139"/>
      <c r="I7" s="316"/>
      <c r="J7" s="139"/>
      <c r="K7" s="316"/>
      <c r="L7" s="139"/>
      <c r="M7" s="316"/>
      <c r="N7" s="139"/>
      <c r="O7" s="316"/>
      <c r="P7" s="139"/>
      <c r="Q7" s="316"/>
    </row>
    <row r="8" spans="11:17" ht="13.5" customHeight="1">
      <c r="K8" s="61"/>
      <c r="Q8" s="135"/>
    </row>
    <row r="9" spans="1:17" s="144" customFormat="1" ht="20.25" customHeight="1">
      <c r="A9" s="350" t="s">
        <v>175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429"/>
      <c r="P9" s="429"/>
      <c r="Q9" s="429"/>
    </row>
    <row r="10" spans="1:17" s="144" customFormat="1" ht="20.25" customHeight="1">
      <c r="A10" s="168" t="s">
        <v>149</v>
      </c>
      <c r="B10" s="143"/>
      <c r="C10" s="168">
        <v>517754</v>
      </c>
      <c r="D10" s="143"/>
      <c r="E10" s="168">
        <v>133333</v>
      </c>
      <c r="F10" s="143"/>
      <c r="G10" s="168">
        <v>1148947</v>
      </c>
      <c r="H10" s="143"/>
      <c r="I10" s="168">
        <v>-19</v>
      </c>
      <c r="J10" s="143"/>
      <c r="K10" s="168">
        <v>0</v>
      </c>
      <c r="L10" s="143"/>
      <c r="M10" s="168">
        <v>0</v>
      </c>
      <c r="N10" s="143"/>
      <c r="O10" s="168">
        <v>764</v>
      </c>
      <c r="P10" s="105"/>
      <c r="Q10" s="168">
        <v>1800779</v>
      </c>
    </row>
    <row r="11" spans="1:17" s="144" customFormat="1" ht="20.25" customHeight="1">
      <c r="A11" s="47" t="s">
        <v>247</v>
      </c>
      <c r="B11" s="47"/>
      <c r="C11" s="47">
        <v>0</v>
      </c>
      <c r="D11" s="47"/>
      <c r="E11" s="47">
        <v>0</v>
      </c>
      <c r="F11" s="47"/>
      <c r="G11" s="47">
        <v>9203</v>
      </c>
      <c r="H11" s="47"/>
      <c r="I11" s="47">
        <v>0</v>
      </c>
      <c r="J11" s="47"/>
      <c r="K11" s="47">
        <v>0</v>
      </c>
      <c r="L11" s="47"/>
      <c r="M11" s="47">
        <v>0</v>
      </c>
      <c r="N11" s="47"/>
      <c r="O11" s="47">
        <v>1555</v>
      </c>
      <c r="P11" s="45"/>
      <c r="Q11" s="428">
        <v>10758</v>
      </c>
    </row>
    <row r="12" spans="1:17" s="144" customFormat="1" ht="20.25" customHeight="1">
      <c r="A12" s="45" t="s">
        <v>244</v>
      </c>
      <c r="B12" s="47"/>
      <c r="C12" s="47">
        <v>0</v>
      </c>
      <c r="D12" s="47"/>
      <c r="E12" s="47">
        <v>0</v>
      </c>
      <c r="F12" s="47"/>
      <c r="G12" s="47">
        <v>0</v>
      </c>
      <c r="H12" s="47"/>
      <c r="I12" s="47">
        <v>-98</v>
      </c>
      <c r="J12" s="47"/>
      <c r="K12" s="47">
        <v>0</v>
      </c>
      <c r="L12" s="47"/>
      <c r="M12" s="47">
        <v>0</v>
      </c>
      <c r="N12" s="47"/>
      <c r="O12" s="47">
        <v>0</v>
      </c>
      <c r="P12" s="45"/>
      <c r="Q12" s="105">
        <v>-98</v>
      </c>
    </row>
    <row r="13" spans="1:17" s="144" customFormat="1" ht="19.5" customHeight="1">
      <c r="A13" s="45" t="s">
        <v>246</v>
      </c>
      <c r="B13" s="47"/>
      <c r="C13" s="47">
        <v>0</v>
      </c>
      <c r="D13" s="47"/>
      <c r="E13" s="47">
        <v>0</v>
      </c>
      <c r="F13" s="47"/>
      <c r="G13" s="47">
        <v>0</v>
      </c>
      <c r="H13" s="47"/>
      <c r="I13" s="47">
        <v>0</v>
      </c>
      <c r="J13" s="47"/>
      <c r="K13" s="47">
        <v>0</v>
      </c>
      <c r="L13" s="47"/>
      <c r="M13" s="47"/>
      <c r="N13" s="47"/>
      <c r="O13" s="47">
        <v>-1591</v>
      </c>
      <c r="P13" s="45"/>
      <c r="Q13" s="105">
        <v>-1591</v>
      </c>
    </row>
    <row r="14" spans="1:17" s="144" customFormat="1" ht="20.25" customHeight="1">
      <c r="A14" s="170" t="s">
        <v>216</v>
      </c>
      <c r="B14" s="105"/>
      <c r="C14" s="170">
        <v>0</v>
      </c>
      <c r="D14" s="105"/>
      <c r="E14" s="170">
        <v>0</v>
      </c>
      <c r="F14" s="105"/>
      <c r="G14" s="170">
        <v>9203</v>
      </c>
      <c r="H14" s="105"/>
      <c r="I14" s="170">
        <v>-98</v>
      </c>
      <c r="J14" s="105"/>
      <c r="K14" s="170">
        <v>0</v>
      </c>
      <c r="L14" s="105"/>
      <c r="M14" s="170">
        <v>0</v>
      </c>
      <c r="N14" s="105"/>
      <c r="O14" s="170">
        <v>-36</v>
      </c>
      <c r="P14" s="170"/>
      <c r="Q14" s="170">
        <v>9069</v>
      </c>
    </row>
    <row r="15" spans="1:17" s="144" customFormat="1" ht="20.25" customHeight="1">
      <c r="A15" s="47" t="s">
        <v>245</v>
      </c>
      <c r="B15" s="47"/>
      <c r="C15" s="47">
        <v>0</v>
      </c>
      <c r="D15" s="47"/>
      <c r="E15" s="47">
        <v>0</v>
      </c>
      <c r="F15" s="47"/>
      <c r="G15" s="47">
        <v>0</v>
      </c>
      <c r="H15" s="47"/>
      <c r="I15" s="47">
        <v>0</v>
      </c>
      <c r="J15" s="47"/>
      <c r="K15" s="47">
        <v>0</v>
      </c>
      <c r="L15" s="47"/>
      <c r="M15" s="47">
        <v>0</v>
      </c>
      <c r="N15" s="47"/>
      <c r="O15" s="47">
        <v>0</v>
      </c>
      <c r="P15" s="45"/>
      <c r="Q15" s="105">
        <v>0</v>
      </c>
    </row>
    <row r="16" spans="1:23" s="431" customFormat="1" ht="20.25" customHeight="1">
      <c r="A16" s="168" t="s">
        <v>176</v>
      </c>
      <c r="B16" s="143"/>
      <c r="C16" s="168">
        <v>517754</v>
      </c>
      <c r="D16" s="143"/>
      <c r="E16" s="168">
        <v>133333</v>
      </c>
      <c r="F16" s="143"/>
      <c r="G16" s="168">
        <v>1158150</v>
      </c>
      <c r="H16" s="143"/>
      <c r="I16" s="168">
        <v>-117</v>
      </c>
      <c r="J16" s="143"/>
      <c r="K16" s="168">
        <v>0</v>
      </c>
      <c r="L16" s="143"/>
      <c r="M16" s="168">
        <v>0</v>
      </c>
      <c r="N16" s="143"/>
      <c r="O16" s="168">
        <v>728</v>
      </c>
      <c r="P16" s="105"/>
      <c r="Q16" s="168">
        <v>1809848</v>
      </c>
      <c r="R16" s="144"/>
      <c r="S16" s="144"/>
      <c r="T16" s="144"/>
      <c r="U16" s="144"/>
      <c r="V16" s="144"/>
      <c r="W16" s="144"/>
    </row>
    <row r="17" spans="1:17" s="430" customFormat="1" ht="12.75" customHeight="1">
      <c r="A17" s="105"/>
      <c r="B17" s="143"/>
      <c r="C17" s="105"/>
      <c r="D17" s="143"/>
      <c r="E17" s="105"/>
      <c r="F17" s="143"/>
      <c r="G17" s="105"/>
      <c r="H17" s="143"/>
      <c r="I17" s="105"/>
      <c r="J17" s="143"/>
      <c r="K17" s="105"/>
      <c r="L17" s="143"/>
      <c r="M17" s="105"/>
      <c r="N17" s="143"/>
      <c r="O17" s="105"/>
      <c r="P17" s="105"/>
      <c r="Q17" s="105"/>
    </row>
    <row r="18" spans="1:17" s="147" customFormat="1" ht="12.75" customHeight="1">
      <c r="A18" s="105"/>
      <c r="B18" s="105"/>
      <c r="C18" s="45"/>
      <c r="D18" s="47"/>
      <c r="E18" s="45"/>
      <c r="F18" s="47"/>
      <c r="G18" s="45"/>
      <c r="H18" s="47"/>
      <c r="I18" s="45"/>
      <c r="J18" s="47"/>
      <c r="K18" s="45"/>
      <c r="L18" s="47"/>
      <c r="M18" s="45"/>
      <c r="N18" s="47"/>
      <c r="O18" s="45"/>
      <c r="P18" s="45"/>
      <c r="Q18" s="45"/>
    </row>
    <row r="19" spans="1:17" s="144" customFormat="1" ht="20.25" customHeight="1">
      <c r="A19" s="350" t="s">
        <v>177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429"/>
      <c r="P19" s="429"/>
      <c r="Q19" s="429"/>
    </row>
    <row r="20" spans="1:17" s="144" customFormat="1" ht="20.25" customHeight="1">
      <c r="A20" s="168" t="s">
        <v>149</v>
      </c>
      <c r="B20" s="143"/>
      <c r="C20" s="168">
        <v>517754</v>
      </c>
      <c r="D20" s="143"/>
      <c r="E20" s="168">
        <v>133333</v>
      </c>
      <c r="F20" s="47"/>
      <c r="G20" s="168">
        <v>1148947</v>
      </c>
      <c r="H20" s="143"/>
      <c r="I20" s="168">
        <v>-19</v>
      </c>
      <c r="J20" s="143"/>
      <c r="K20" s="269">
        <v>0</v>
      </c>
      <c r="L20" s="47"/>
      <c r="M20" s="168"/>
      <c r="N20" s="143"/>
      <c r="O20" s="168">
        <v>764</v>
      </c>
      <c r="P20" s="105"/>
      <c r="Q20" s="168">
        <v>1800779</v>
      </c>
    </row>
    <row r="21" spans="1:17" s="144" customFormat="1" ht="20.25" customHeight="1">
      <c r="A21" s="47" t="s">
        <v>138</v>
      </c>
      <c r="B21" s="47"/>
      <c r="C21" s="45">
        <v>0</v>
      </c>
      <c r="D21" s="47"/>
      <c r="E21" s="45">
        <v>0</v>
      </c>
      <c r="F21" s="47"/>
      <c r="G21" s="45">
        <v>10110</v>
      </c>
      <c r="H21" s="47"/>
      <c r="I21" s="45">
        <v>0</v>
      </c>
      <c r="J21" s="47"/>
      <c r="K21" s="255">
        <v>0</v>
      </c>
      <c r="L21" s="47"/>
      <c r="M21" s="45"/>
      <c r="N21" s="47"/>
      <c r="O21" s="45">
        <v>1555</v>
      </c>
      <c r="P21" s="45"/>
      <c r="Q21" s="428">
        <v>11665</v>
      </c>
    </row>
    <row r="22" spans="1:17" s="144" customFormat="1" ht="20.25" customHeight="1">
      <c r="A22" s="45" t="s">
        <v>244</v>
      </c>
      <c r="B22" s="47"/>
      <c r="C22" s="45">
        <v>0</v>
      </c>
      <c r="D22" s="47"/>
      <c r="E22" s="45">
        <v>0</v>
      </c>
      <c r="F22" s="47"/>
      <c r="G22" s="45">
        <v>0</v>
      </c>
      <c r="H22" s="47"/>
      <c r="I22" s="45">
        <v>-87</v>
      </c>
      <c r="J22" s="47"/>
      <c r="K22" s="255"/>
      <c r="L22" s="47"/>
      <c r="M22" s="45">
        <v>0</v>
      </c>
      <c r="N22" s="47"/>
      <c r="O22" s="45">
        <v>0</v>
      </c>
      <c r="P22" s="45"/>
      <c r="Q22" s="105">
        <v>-87</v>
      </c>
    </row>
    <row r="23" spans="1:17" s="144" customFormat="1" ht="20.25" customHeight="1">
      <c r="A23" s="427" t="s">
        <v>243</v>
      </c>
      <c r="B23" s="47"/>
      <c r="C23" s="45">
        <v>0</v>
      </c>
      <c r="D23" s="47"/>
      <c r="E23" s="45">
        <v>0</v>
      </c>
      <c r="F23" s="47"/>
      <c r="G23" s="45">
        <v>0</v>
      </c>
      <c r="H23" s="47"/>
      <c r="I23" s="45">
        <v>0</v>
      </c>
      <c r="J23" s="47"/>
      <c r="K23" s="255"/>
      <c r="L23" s="47"/>
      <c r="M23" s="45"/>
      <c r="N23" s="47"/>
      <c r="O23" s="155">
        <v>-1591</v>
      </c>
      <c r="P23" s="45"/>
      <c r="Q23" s="105">
        <v>-1591</v>
      </c>
    </row>
    <row r="24" spans="1:17" s="144" customFormat="1" ht="20.25" customHeight="1">
      <c r="A24" s="170" t="s">
        <v>216</v>
      </c>
      <c r="B24" s="143"/>
      <c r="C24" s="170">
        <v>0</v>
      </c>
      <c r="D24" s="143"/>
      <c r="E24" s="170">
        <v>0</v>
      </c>
      <c r="F24" s="47"/>
      <c r="G24" s="170">
        <v>10110</v>
      </c>
      <c r="H24" s="143"/>
      <c r="I24" s="170">
        <v>-87</v>
      </c>
      <c r="J24" s="143"/>
      <c r="K24" s="270">
        <v>0</v>
      </c>
      <c r="L24" s="47"/>
      <c r="M24" s="170">
        <v>0</v>
      </c>
      <c r="N24" s="143"/>
      <c r="O24" s="170">
        <v>-36</v>
      </c>
      <c r="P24" s="105"/>
      <c r="Q24" s="170">
        <v>9987</v>
      </c>
    </row>
    <row r="25" spans="1:17" s="144" customFormat="1" ht="20.25" customHeight="1">
      <c r="A25" s="47" t="s">
        <v>242</v>
      </c>
      <c r="B25" s="47"/>
      <c r="C25" s="45">
        <v>0</v>
      </c>
      <c r="D25" s="47"/>
      <c r="E25" s="45">
        <v>0</v>
      </c>
      <c r="F25" s="47"/>
      <c r="G25" s="45">
        <v>0</v>
      </c>
      <c r="H25" s="47"/>
      <c r="I25" s="45">
        <v>0</v>
      </c>
      <c r="J25" s="47"/>
      <c r="K25" s="255">
        <v>0</v>
      </c>
      <c r="L25" s="47"/>
      <c r="M25" s="45">
        <v>0</v>
      </c>
      <c r="N25" s="47"/>
      <c r="O25" s="45">
        <v>0</v>
      </c>
      <c r="P25" s="45"/>
      <c r="Q25" s="105">
        <v>0</v>
      </c>
    </row>
    <row r="26" spans="1:17" s="144" customFormat="1" ht="20.25" customHeight="1">
      <c r="A26" s="168" t="s">
        <v>161</v>
      </c>
      <c r="B26" s="143"/>
      <c r="C26" s="168">
        <v>517754</v>
      </c>
      <c r="D26" s="143"/>
      <c r="E26" s="168">
        <v>133333</v>
      </c>
      <c r="F26" s="47"/>
      <c r="G26" s="168">
        <v>1159057</v>
      </c>
      <c r="H26" s="143"/>
      <c r="I26" s="168">
        <v>-106</v>
      </c>
      <c r="J26" s="143"/>
      <c r="K26" s="269">
        <v>0</v>
      </c>
      <c r="L26" s="47"/>
      <c r="M26" s="168">
        <v>0</v>
      </c>
      <c r="N26" s="143"/>
      <c r="O26" s="168">
        <v>728</v>
      </c>
      <c r="P26" s="105"/>
      <c r="Q26" s="168">
        <v>1810766</v>
      </c>
    </row>
    <row r="27" spans="1:17" s="144" customFormat="1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271"/>
      <c r="L27" s="47"/>
      <c r="M27" s="47"/>
      <c r="N27" s="47"/>
      <c r="O27" s="47"/>
      <c r="P27" s="47"/>
      <c r="Q27" s="430"/>
    </row>
    <row r="28" spans="1:17" s="144" customFormat="1" ht="12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271"/>
      <c r="L28" s="47"/>
      <c r="M28" s="47"/>
      <c r="N28" s="47"/>
      <c r="O28" s="47"/>
      <c r="P28" s="47"/>
      <c r="Q28" s="430"/>
    </row>
    <row r="29" spans="1:17" s="144" customFormat="1" ht="20.25" customHeight="1">
      <c r="A29" s="350" t="s">
        <v>178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429"/>
      <c r="P29" s="429"/>
      <c r="Q29" s="429"/>
    </row>
    <row r="30" spans="1:17" s="144" customFormat="1" ht="20.25" customHeight="1">
      <c r="A30" s="168" t="s">
        <v>179</v>
      </c>
      <c r="B30" s="143"/>
      <c r="C30" s="168">
        <v>517754</v>
      </c>
      <c r="D30" s="143"/>
      <c r="E30" s="168">
        <v>133333</v>
      </c>
      <c r="F30" s="47"/>
      <c r="G30" s="168">
        <v>1158150</v>
      </c>
      <c r="H30" s="143"/>
      <c r="I30" s="168">
        <v>-117</v>
      </c>
      <c r="J30" s="143"/>
      <c r="K30" s="269">
        <v>0</v>
      </c>
      <c r="L30" s="47"/>
      <c r="M30" s="168"/>
      <c r="N30" s="143"/>
      <c r="O30" s="168">
        <v>728</v>
      </c>
      <c r="P30" s="105"/>
      <c r="Q30" s="168">
        <v>1809848</v>
      </c>
    </row>
    <row r="31" spans="1:17" s="144" customFormat="1" ht="20.25" customHeight="1">
      <c r="A31" s="47" t="s">
        <v>138</v>
      </c>
      <c r="B31" s="47"/>
      <c r="C31" s="45">
        <v>0</v>
      </c>
      <c r="D31" s="47"/>
      <c r="E31" s="45">
        <v>0</v>
      </c>
      <c r="F31" s="47"/>
      <c r="G31" s="45">
        <v>115900</v>
      </c>
      <c r="H31" s="47"/>
      <c r="I31" s="45">
        <v>0</v>
      </c>
      <c r="J31" s="47"/>
      <c r="K31" s="255">
        <v>0</v>
      </c>
      <c r="L31" s="47"/>
      <c r="M31" s="45"/>
      <c r="N31" s="47"/>
      <c r="O31" s="45">
        <v>26</v>
      </c>
      <c r="P31" s="45"/>
      <c r="Q31" s="428">
        <v>115926</v>
      </c>
    </row>
    <row r="32" spans="1:17" s="144" customFormat="1" ht="20.25" customHeight="1">
      <c r="A32" s="45" t="s">
        <v>244</v>
      </c>
      <c r="B32" s="47"/>
      <c r="C32" s="45">
        <v>0</v>
      </c>
      <c r="D32" s="47"/>
      <c r="E32" s="45">
        <v>0</v>
      </c>
      <c r="F32" s="47"/>
      <c r="G32" s="45">
        <v>0</v>
      </c>
      <c r="H32" s="47"/>
      <c r="I32" s="368">
        <v>298</v>
      </c>
      <c r="J32" s="47"/>
      <c r="K32" s="255"/>
      <c r="L32" s="47"/>
      <c r="M32" s="45">
        <v>0</v>
      </c>
      <c r="N32" s="47"/>
      <c r="O32" s="45">
        <v>0</v>
      </c>
      <c r="P32" s="45"/>
      <c r="Q32" s="105">
        <v>298</v>
      </c>
    </row>
    <row r="33" spans="1:17" s="144" customFormat="1" ht="20.25" customHeight="1" hidden="1">
      <c r="A33" s="427" t="s">
        <v>243</v>
      </c>
      <c r="B33" s="47"/>
      <c r="C33" s="45">
        <v>0</v>
      </c>
      <c r="D33" s="47"/>
      <c r="E33" s="45">
        <v>0</v>
      </c>
      <c r="F33" s="47"/>
      <c r="G33" s="45">
        <v>0</v>
      </c>
      <c r="H33" s="47"/>
      <c r="I33" s="45">
        <v>0</v>
      </c>
      <c r="J33" s="47"/>
      <c r="K33" s="255"/>
      <c r="L33" s="47"/>
      <c r="M33" s="45"/>
      <c r="N33" s="47"/>
      <c r="O33" s="155">
        <v>0</v>
      </c>
      <c r="P33" s="45"/>
      <c r="Q33" s="105">
        <v>0</v>
      </c>
    </row>
    <row r="34" spans="1:17" s="144" customFormat="1" ht="20.25" customHeight="1">
      <c r="A34" s="170" t="s">
        <v>216</v>
      </c>
      <c r="B34" s="143"/>
      <c r="C34" s="170">
        <v>0</v>
      </c>
      <c r="D34" s="143"/>
      <c r="E34" s="170">
        <v>0</v>
      </c>
      <c r="F34" s="47"/>
      <c r="G34" s="170">
        <v>115900</v>
      </c>
      <c r="H34" s="143"/>
      <c r="I34" s="170">
        <v>298</v>
      </c>
      <c r="J34" s="143"/>
      <c r="K34" s="270">
        <v>0</v>
      </c>
      <c r="L34" s="47"/>
      <c r="M34" s="170">
        <v>0</v>
      </c>
      <c r="N34" s="143"/>
      <c r="O34" s="170">
        <v>26</v>
      </c>
      <c r="P34" s="105"/>
      <c r="Q34" s="170">
        <v>116224</v>
      </c>
    </row>
    <row r="35" spans="1:17" ht="20.25" customHeight="1">
      <c r="A35" s="47" t="s">
        <v>242</v>
      </c>
      <c r="B35" s="47"/>
      <c r="C35" s="45">
        <v>0</v>
      </c>
      <c r="D35" s="47"/>
      <c r="E35" s="45">
        <v>0</v>
      </c>
      <c r="F35" s="47"/>
      <c r="G35" s="45">
        <v>0</v>
      </c>
      <c r="H35" s="47"/>
      <c r="I35" s="45">
        <v>0</v>
      </c>
      <c r="J35" s="47"/>
      <c r="K35" s="255">
        <v>0</v>
      </c>
      <c r="L35" s="47"/>
      <c r="M35" s="45">
        <v>0</v>
      </c>
      <c r="N35" s="47"/>
      <c r="O35" s="45">
        <v>0</v>
      </c>
      <c r="P35" s="45"/>
      <c r="Q35" s="105">
        <v>0</v>
      </c>
    </row>
    <row r="36" spans="1:17" ht="20.25" customHeight="1">
      <c r="A36" s="168" t="s">
        <v>180</v>
      </c>
      <c r="B36" s="143"/>
      <c r="C36" s="168">
        <v>517754</v>
      </c>
      <c r="D36" s="143"/>
      <c r="E36" s="168">
        <v>133333</v>
      </c>
      <c r="F36" s="47"/>
      <c r="G36" s="168">
        <v>1274050</v>
      </c>
      <c r="H36" s="143"/>
      <c r="I36" s="168">
        <v>181</v>
      </c>
      <c r="J36" s="143"/>
      <c r="K36" s="269">
        <v>0</v>
      </c>
      <c r="L36" s="47"/>
      <c r="M36" s="168">
        <v>0</v>
      </c>
      <c r="N36" s="143"/>
      <c r="O36" s="168">
        <v>754</v>
      </c>
      <c r="P36" s="105"/>
      <c r="Q36" s="168">
        <v>1926072</v>
      </c>
    </row>
    <row r="37" spans="1:17" ht="13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271"/>
      <c r="L37" s="47"/>
      <c r="M37" s="47"/>
      <c r="N37" s="47"/>
      <c r="O37" s="47"/>
      <c r="P37" s="47"/>
      <c r="Q37" s="430"/>
    </row>
    <row r="39" spans="1:24" ht="13.5" customHeight="1">
      <c r="A39" s="350" t="s">
        <v>181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429"/>
      <c r="P39" s="429"/>
      <c r="Q39" s="429"/>
      <c r="R39" s="144"/>
      <c r="S39" s="144"/>
      <c r="T39" s="144"/>
      <c r="U39" s="144"/>
      <c r="V39" s="144"/>
      <c r="W39" s="144"/>
      <c r="X39" s="144"/>
    </row>
    <row r="40" spans="1:24" ht="19.5" customHeight="1">
      <c r="A40" s="168" t="s">
        <v>182</v>
      </c>
      <c r="B40" s="143"/>
      <c r="C40" s="168">
        <v>517754</v>
      </c>
      <c r="D40" s="143"/>
      <c r="E40" s="168">
        <v>133333</v>
      </c>
      <c r="F40" s="47"/>
      <c r="G40" s="168">
        <v>1191728</v>
      </c>
      <c r="H40" s="143"/>
      <c r="I40" s="168">
        <v>-104</v>
      </c>
      <c r="J40" s="143"/>
      <c r="K40" s="269">
        <v>0</v>
      </c>
      <c r="L40" s="47"/>
      <c r="M40" s="168"/>
      <c r="N40" s="143"/>
      <c r="O40" s="168">
        <v>728</v>
      </c>
      <c r="P40" s="105"/>
      <c r="Q40" s="168">
        <v>1843439</v>
      </c>
      <c r="R40" s="144"/>
      <c r="S40" s="144"/>
      <c r="T40" s="144"/>
      <c r="U40" s="144"/>
      <c r="V40" s="144"/>
      <c r="W40" s="144"/>
      <c r="X40" s="144"/>
    </row>
    <row r="41" spans="1:24" ht="19.5" customHeight="1">
      <c r="A41" s="47" t="s">
        <v>138</v>
      </c>
      <c r="B41" s="47"/>
      <c r="C41" s="45">
        <v>0</v>
      </c>
      <c r="D41" s="47"/>
      <c r="E41" s="45">
        <v>0</v>
      </c>
      <c r="F41" s="47"/>
      <c r="G41" s="45">
        <v>82322</v>
      </c>
      <c r="H41" s="47"/>
      <c r="I41" s="45">
        <v>0</v>
      </c>
      <c r="J41" s="47"/>
      <c r="K41" s="255">
        <v>0</v>
      </c>
      <c r="L41" s="47"/>
      <c r="M41" s="45"/>
      <c r="N41" s="47"/>
      <c r="O41" s="45">
        <v>26</v>
      </c>
      <c r="P41" s="45"/>
      <c r="Q41" s="428">
        <v>82348</v>
      </c>
      <c r="R41" s="144"/>
      <c r="S41" s="144"/>
      <c r="T41" s="144"/>
      <c r="U41" s="144"/>
      <c r="V41" s="144"/>
      <c r="W41" s="144"/>
      <c r="X41" s="144"/>
    </row>
    <row r="42" spans="1:24" ht="19.5" customHeight="1">
      <c r="A42" s="45" t="s">
        <v>244</v>
      </c>
      <c r="B42" s="47"/>
      <c r="C42" s="45">
        <v>0</v>
      </c>
      <c r="D42" s="47"/>
      <c r="E42" s="45">
        <v>0</v>
      </c>
      <c r="F42" s="47"/>
      <c r="G42" s="45">
        <v>0</v>
      </c>
      <c r="H42" s="47"/>
      <c r="I42" s="45">
        <v>285</v>
      </c>
      <c r="J42" s="47"/>
      <c r="K42" s="255"/>
      <c r="L42" s="47"/>
      <c r="M42" s="45">
        <v>0</v>
      </c>
      <c r="N42" s="47"/>
      <c r="O42" s="45">
        <v>0</v>
      </c>
      <c r="P42" s="45"/>
      <c r="Q42" s="105">
        <v>285</v>
      </c>
      <c r="R42" s="144"/>
      <c r="S42" s="144"/>
      <c r="T42" s="144"/>
      <c r="U42" s="144"/>
      <c r="V42" s="144"/>
      <c r="W42" s="144"/>
      <c r="X42" s="144"/>
    </row>
    <row r="43" spans="1:24" ht="19.5" customHeight="1" hidden="1">
      <c r="A43" s="427" t="s">
        <v>243</v>
      </c>
      <c r="B43" s="47"/>
      <c r="C43" s="45">
        <v>0</v>
      </c>
      <c r="D43" s="47"/>
      <c r="E43" s="45">
        <v>0</v>
      </c>
      <c r="F43" s="47"/>
      <c r="G43" s="45">
        <v>0</v>
      </c>
      <c r="H43" s="47"/>
      <c r="I43" s="45">
        <v>0</v>
      </c>
      <c r="J43" s="47"/>
      <c r="K43" s="255"/>
      <c r="L43" s="47"/>
      <c r="M43" s="45"/>
      <c r="N43" s="47"/>
      <c r="O43" s="155">
        <v>0</v>
      </c>
      <c r="P43" s="45"/>
      <c r="Q43" s="105">
        <v>0</v>
      </c>
      <c r="R43" s="144"/>
      <c r="S43" s="144"/>
      <c r="T43" s="144"/>
      <c r="U43" s="144"/>
      <c r="V43" s="144"/>
      <c r="W43" s="144"/>
      <c r="X43" s="144"/>
    </row>
    <row r="44" spans="1:24" ht="19.5" customHeight="1">
      <c r="A44" s="170" t="s">
        <v>216</v>
      </c>
      <c r="B44" s="143"/>
      <c r="C44" s="170">
        <v>0</v>
      </c>
      <c r="D44" s="143"/>
      <c r="E44" s="170">
        <v>0</v>
      </c>
      <c r="F44" s="47"/>
      <c r="G44" s="170">
        <v>82322</v>
      </c>
      <c r="H44" s="143"/>
      <c r="I44" s="170">
        <v>285</v>
      </c>
      <c r="J44" s="143"/>
      <c r="K44" s="270">
        <v>0</v>
      </c>
      <c r="L44" s="47"/>
      <c r="M44" s="170">
        <v>0</v>
      </c>
      <c r="N44" s="143"/>
      <c r="O44" s="170">
        <v>26</v>
      </c>
      <c r="P44" s="105"/>
      <c r="Q44" s="170">
        <v>82633</v>
      </c>
      <c r="R44" s="144"/>
      <c r="S44" s="144"/>
      <c r="T44" s="144"/>
      <c r="U44" s="144"/>
      <c r="V44" s="144"/>
      <c r="W44" s="144"/>
      <c r="X44" s="144"/>
    </row>
    <row r="45" spans="1:24" ht="19.5" customHeight="1">
      <c r="A45" s="47" t="s">
        <v>242</v>
      </c>
      <c r="B45" s="47"/>
      <c r="C45" s="45">
        <v>0</v>
      </c>
      <c r="D45" s="47"/>
      <c r="E45" s="45">
        <v>0</v>
      </c>
      <c r="F45" s="47"/>
      <c r="G45" s="45">
        <v>0</v>
      </c>
      <c r="H45" s="47"/>
      <c r="I45" s="45">
        <v>0</v>
      </c>
      <c r="J45" s="47"/>
      <c r="K45" s="255">
        <v>0</v>
      </c>
      <c r="L45" s="47"/>
      <c r="M45" s="45">
        <v>0</v>
      </c>
      <c r="N45" s="47"/>
      <c r="O45" s="45">
        <v>0</v>
      </c>
      <c r="P45" s="45"/>
      <c r="Q45" s="105">
        <v>0</v>
      </c>
      <c r="R45" s="144"/>
      <c r="S45" s="144"/>
      <c r="T45" s="144"/>
      <c r="U45" s="144"/>
      <c r="V45" s="144"/>
      <c r="W45" s="144"/>
      <c r="X45" s="144"/>
    </row>
    <row r="46" spans="1:24" ht="19.5" customHeight="1">
      <c r="A46" s="168" t="s">
        <v>180</v>
      </c>
      <c r="B46" s="143"/>
      <c r="C46" s="168">
        <v>517754</v>
      </c>
      <c r="D46" s="143"/>
      <c r="E46" s="168">
        <v>133333</v>
      </c>
      <c r="F46" s="47"/>
      <c r="G46" s="168">
        <v>1274050</v>
      </c>
      <c r="H46" s="143"/>
      <c r="I46" s="168">
        <v>181</v>
      </c>
      <c r="J46" s="143"/>
      <c r="K46" s="269">
        <v>0</v>
      </c>
      <c r="L46" s="47"/>
      <c r="M46" s="168">
        <v>0</v>
      </c>
      <c r="N46" s="143"/>
      <c r="O46" s="168">
        <v>754</v>
      </c>
      <c r="P46" s="105"/>
      <c r="Q46" s="168">
        <v>1926072</v>
      </c>
      <c r="R46" s="144"/>
      <c r="S46" s="144"/>
      <c r="T46" s="144"/>
      <c r="U46" s="144"/>
      <c r="V46" s="144"/>
      <c r="W46" s="144"/>
      <c r="X46" s="144"/>
    </row>
  </sheetData>
  <sheetProtection/>
  <mergeCells count="8">
    <mergeCell ref="A39:Q39"/>
    <mergeCell ref="A2:Q2"/>
    <mergeCell ref="A4:Q4"/>
    <mergeCell ref="A9:Q9"/>
    <mergeCell ref="A3:Q3"/>
    <mergeCell ref="C5:M5"/>
    <mergeCell ref="A29:Q29"/>
    <mergeCell ref="A19:Q19"/>
  </mergeCells>
  <printOptions horizontalCentered="1"/>
  <pageMargins left="0.2362204724409449" right="0.2362204724409449" top="0.6299212598425197" bottom="0.5118110236220472" header="0.2362204724409449" footer="0.2755905511811024"/>
  <pageSetup firstPageNumber="5" useFirstPageNumber="1" horizontalDpi="600" verticalDpi="600" orientation="portrait" paperSize="9" scale="70" r:id="rId1"/>
  <headerFooter alignWithMargins="0">
    <oddHeader>&amp;L&amp;8
&amp;C&amp;"Arial,Pogrubiony"Grupa Kapitałowa Orbis&amp;"Arial,Normalny"
&amp;"Arial,Pogrubiony"Skrócone skonsolidowane sprawozdanie finansowe - trzeci kwartał 2011 roku&amp;"Arial,Normalny"
(wszystkie kwoty wyrażone są w tys. zł, o ile nie podano inaczej)</oddHeader>
    <oddFooter>&amp;R&amp;"Arial,Normalny"&amp;P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view="pageBreakPreview" zoomScale="75" zoomScaleNormal="90" zoomScaleSheetLayoutView="75" zoomScalePageLayoutView="0" workbookViewId="0" topLeftCell="A41">
      <selection activeCell="M20" sqref="M20"/>
    </sheetView>
  </sheetViews>
  <sheetFormatPr defaultColWidth="9.140625" defaultRowHeight="12.75" outlineLevelRow="1"/>
  <cols>
    <col min="1" max="1" width="60.421875" style="4" customWidth="1"/>
    <col min="2" max="2" width="1.28515625" style="4" customWidth="1"/>
    <col min="3" max="3" width="13.57421875" style="4" customWidth="1"/>
    <col min="4" max="4" width="1.57421875" style="4" customWidth="1"/>
    <col min="5" max="5" width="14.7109375" style="5" customWidth="1"/>
    <col min="6" max="6" width="1.57421875" style="4" customWidth="1"/>
    <col min="7" max="7" width="13.7109375" style="4" customWidth="1"/>
    <col min="8" max="8" width="1.57421875" style="4" customWidth="1"/>
    <col min="9" max="9" width="14.7109375" style="5" customWidth="1"/>
    <col min="10" max="10" width="8.8515625" style="4" customWidth="1"/>
    <col min="11" max="11" width="14.7109375" style="4" hidden="1" customWidth="1"/>
    <col min="12" max="12" width="1.57421875" style="4" hidden="1" customWidth="1"/>
    <col min="13" max="13" width="15.28125" style="4" hidden="1" customWidth="1"/>
    <col min="14" max="14" width="9.140625" style="4" customWidth="1"/>
    <col min="15" max="16384" width="9.140625" style="4" customWidth="1"/>
  </cols>
  <sheetData>
    <row r="1" spans="1:8" ht="18" customHeight="1">
      <c r="A1" s="1"/>
      <c r="B1" s="1"/>
      <c r="C1" s="1"/>
      <c r="D1" s="1"/>
      <c r="E1" s="3"/>
      <c r="F1" s="2"/>
      <c r="G1" s="2"/>
      <c r="H1" s="2"/>
    </row>
    <row r="2" spans="1:9" ht="27.75" customHeight="1">
      <c r="A2" s="347" t="s">
        <v>272</v>
      </c>
      <c r="B2" s="352"/>
      <c r="C2" s="352"/>
      <c r="D2" s="352"/>
      <c r="E2" s="352"/>
      <c r="F2" s="352"/>
      <c r="G2" s="352"/>
      <c r="H2" s="352"/>
      <c r="I2" s="352"/>
    </row>
    <row r="3" spans="1:9" s="7" customFormat="1" ht="25.5" customHeight="1">
      <c r="A3" s="345" t="s">
        <v>174</v>
      </c>
      <c r="B3" s="345"/>
      <c r="C3" s="345"/>
      <c r="D3" s="345"/>
      <c r="E3" s="351"/>
      <c r="F3" s="351"/>
      <c r="G3" s="351"/>
      <c r="H3" s="351"/>
      <c r="I3" s="351"/>
    </row>
    <row r="4" spans="1:9" s="7" customFormat="1" ht="12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12.75" customHeight="1">
      <c r="A5" s="8"/>
      <c r="B5" s="8"/>
      <c r="C5" s="8"/>
      <c r="D5" s="8"/>
      <c r="I5" s="10"/>
    </row>
    <row r="6" spans="1:13" ht="41.25" customHeight="1" outlineLevel="1">
      <c r="A6" s="34"/>
      <c r="B6" s="31"/>
      <c r="C6" s="162" t="s">
        <v>227</v>
      </c>
      <c r="D6" s="31"/>
      <c r="E6" s="162" t="s">
        <v>186</v>
      </c>
      <c r="F6" s="31"/>
      <c r="G6" s="162" t="s">
        <v>226</v>
      </c>
      <c r="H6" s="31"/>
      <c r="I6" s="162" t="s">
        <v>271</v>
      </c>
      <c r="K6" s="162" t="str">
        <f>' GK rw'!K6</f>
        <v>I półrocze 2011</v>
      </c>
      <c r="M6" s="162" t="str">
        <f>' GK rw'!M6</f>
        <v>I półrocze 2010</v>
      </c>
    </row>
    <row r="7" spans="1:13" ht="21.75" customHeight="1" outlineLevel="1">
      <c r="A7" s="457"/>
      <c r="B7" s="456"/>
      <c r="C7" s="456"/>
      <c r="D7" s="456"/>
      <c r="E7" s="456"/>
      <c r="F7" s="456"/>
      <c r="G7" s="456"/>
      <c r="H7" s="456"/>
      <c r="I7" s="456"/>
      <c r="K7" s="33"/>
      <c r="M7" s="33"/>
    </row>
    <row r="8" spans="1:13" ht="18" customHeight="1" outlineLevel="1">
      <c r="A8" s="455" t="s">
        <v>33</v>
      </c>
      <c r="B8" s="34"/>
      <c r="C8" s="34"/>
      <c r="D8" s="34"/>
      <c r="E8" s="35"/>
      <c r="F8" s="35"/>
      <c r="G8" s="35"/>
      <c r="H8" s="35"/>
      <c r="I8" s="35"/>
      <c r="K8" s="35"/>
      <c r="M8" s="35"/>
    </row>
    <row r="9" spans="1:13" s="2" customFormat="1" ht="24" customHeight="1" outlineLevel="1">
      <c r="A9" s="163" t="s">
        <v>143</v>
      </c>
      <c r="B9" s="34"/>
      <c r="C9" s="425">
        <v>102201</v>
      </c>
      <c r="D9" s="34"/>
      <c r="E9" s="425">
        <v>146170</v>
      </c>
      <c r="F9" s="37"/>
      <c r="G9" s="425">
        <v>18274</v>
      </c>
      <c r="H9" s="37"/>
      <c r="I9" s="172">
        <v>14618</v>
      </c>
      <c r="K9" s="425">
        <f>' GK rw'!K25</f>
        <v>43969</v>
      </c>
      <c r="M9" s="172">
        <v>-3656</v>
      </c>
    </row>
    <row r="10" spans="1:13" s="2" customFormat="1" ht="18" customHeight="1" outlineLevel="1">
      <c r="A10" s="193" t="s">
        <v>270</v>
      </c>
      <c r="B10" s="193"/>
      <c r="C10" s="194">
        <v>-6051</v>
      </c>
      <c r="D10" s="193"/>
      <c r="E10" s="194">
        <v>44591</v>
      </c>
      <c r="F10" s="194"/>
      <c r="G10" s="194">
        <v>47660</v>
      </c>
      <c r="H10" s="194"/>
      <c r="I10" s="194">
        <v>123399</v>
      </c>
      <c r="K10" s="194">
        <f>SUM(K11:K20)</f>
        <v>50642</v>
      </c>
      <c r="M10" s="194">
        <f>SUM(M11:M20)</f>
        <v>75739</v>
      </c>
    </row>
    <row r="11" spans="1:13" s="2" customFormat="1" ht="29.25" customHeight="1" outlineLevel="1">
      <c r="A11" s="39" t="s">
        <v>269</v>
      </c>
      <c r="B11" s="34"/>
      <c r="C11" s="35">
        <v>0</v>
      </c>
      <c r="D11" s="34"/>
      <c r="E11" s="35">
        <v>0</v>
      </c>
      <c r="F11" s="37"/>
      <c r="G11" s="35">
        <v>-246</v>
      </c>
      <c r="H11" s="37"/>
      <c r="I11" s="35">
        <v>-49</v>
      </c>
      <c r="K11" s="35">
        <v>0</v>
      </c>
      <c r="M11" s="35">
        <v>197</v>
      </c>
    </row>
    <row r="12" spans="1:13" ht="15" customHeight="1" outlineLevel="1">
      <c r="A12" s="39" t="s">
        <v>29</v>
      </c>
      <c r="B12" s="39"/>
      <c r="C12" s="35">
        <v>37949</v>
      </c>
      <c r="D12" s="39"/>
      <c r="E12" s="35">
        <v>115073</v>
      </c>
      <c r="F12" s="35"/>
      <c r="G12" s="35">
        <v>40153</v>
      </c>
      <c r="H12" s="35"/>
      <c r="I12" s="35">
        <v>120899</v>
      </c>
      <c r="K12" s="35">
        <v>77124</v>
      </c>
      <c r="M12" s="35">
        <v>80746</v>
      </c>
    </row>
    <row r="13" spans="1:13" ht="15" customHeight="1" outlineLevel="1">
      <c r="A13" s="277" t="s">
        <v>268</v>
      </c>
      <c r="B13" s="39"/>
      <c r="C13" s="35">
        <v>-281</v>
      </c>
      <c r="D13" s="39"/>
      <c r="E13" s="52">
        <v>-1129</v>
      </c>
      <c r="F13" s="35"/>
      <c r="G13" s="35">
        <v>-600</v>
      </c>
      <c r="H13" s="35"/>
      <c r="I13" s="35">
        <v>988</v>
      </c>
      <c r="K13" s="35">
        <v>-848</v>
      </c>
      <c r="M13" s="35">
        <v>1588</v>
      </c>
    </row>
    <row r="14" spans="1:13" ht="15" customHeight="1" outlineLevel="1">
      <c r="A14" s="39" t="s">
        <v>267</v>
      </c>
      <c r="B14" s="39"/>
      <c r="C14" s="35">
        <v>2643</v>
      </c>
      <c r="D14" s="39"/>
      <c r="E14" s="35">
        <v>9471</v>
      </c>
      <c r="F14" s="35"/>
      <c r="G14" s="35">
        <v>4405</v>
      </c>
      <c r="H14" s="35"/>
      <c r="I14" s="35">
        <v>12903</v>
      </c>
      <c r="K14" s="35">
        <f>6790+38</f>
        <v>6828</v>
      </c>
      <c r="M14" s="35">
        <v>8498</v>
      </c>
    </row>
    <row r="15" spans="1:13" ht="15" customHeight="1" outlineLevel="1">
      <c r="A15" s="39" t="s">
        <v>123</v>
      </c>
      <c r="B15" s="39"/>
      <c r="C15" s="35">
        <v>-72760</v>
      </c>
      <c r="D15" s="39"/>
      <c r="E15" s="35">
        <v>-100415</v>
      </c>
      <c r="F15" s="35"/>
      <c r="G15" s="35">
        <v>593</v>
      </c>
      <c r="H15" s="35"/>
      <c r="I15" s="35">
        <v>230</v>
      </c>
      <c r="K15" s="309">
        <v>-27655</v>
      </c>
      <c r="M15" s="35">
        <v>-363</v>
      </c>
    </row>
    <row r="16" spans="1:13" ht="15" customHeight="1" outlineLevel="1">
      <c r="A16" s="40" t="s">
        <v>107</v>
      </c>
      <c r="B16" s="39"/>
      <c r="C16" s="35">
        <v>2636</v>
      </c>
      <c r="D16" s="39"/>
      <c r="E16" s="35">
        <v>-15237</v>
      </c>
      <c r="F16" s="35"/>
      <c r="G16" s="35">
        <v>3541</v>
      </c>
      <c r="H16" s="35"/>
      <c r="I16" s="35">
        <v>-15208</v>
      </c>
      <c r="K16" s="309">
        <f>-17803-70</f>
        <v>-17873</v>
      </c>
      <c r="M16" s="35">
        <v>-18749</v>
      </c>
    </row>
    <row r="17" spans="1:13" ht="29.25" customHeight="1" outlineLevel="1">
      <c r="A17" s="39" t="s">
        <v>266</v>
      </c>
      <c r="B17" s="39"/>
      <c r="C17" s="35">
        <v>16852</v>
      </c>
      <c r="D17" s="39"/>
      <c r="E17" s="35">
        <v>31011</v>
      </c>
      <c r="F17" s="35"/>
      <c r="G17" s="35">
        <v>-4117</v>
      </c>
      <c r="H17" s="35"/>
      <c r="I17" s="35">
        <v>-9765</v>
      </c>
      <c r="K17" s="35">
        <f>14089+70</f>
        <v>14159</v>
      </c>
      <c r="M17" s="35">
        <v>-5648</v>
      </c>
    </row>
    <row r="18" spans="1:13" ht="15" customHeight="1" outlineLevel="1">
      <c r="A18" s="39" t="s">
        <v>30</v>
      </c>
      <c r="B18" s="39"/>
      <c r="C18" s="35">
        <v>5301</v>
      </c>
      <c r="D18" s="39"/>
      <c r="E18" s="35">
        <v>3200</v>
      </c>
      <c r="F18" s="35"/>
      <c r="G18" s="35">
        <v>-4662</v>
      </c>
      <c r="H18" s="35"/>
      <c r="I18" s="35">
        <v>-57</v>
      </c>
      <c r="K18" s="35">
        <v>-2101</v>
      </c>
      <c r="M18" s="35">
        <v>4605</v>
      </c>
    </row>
    <row r="19" spans="1:13" ht="15" customHeight="1" outlineLevel="1">
      <c r="A19" s="39" t="s">
        <v>31</v>
      </c>
      <c r="B19" s="39"/>
      <c r="C19" s="35">
        <v>168</v>
      </c>
      <c r="D19" s="39"/>
      <c r="E19" s="35">
        <v>490</v>
      </c>
      <c r="F19" s="35"/>
      <c r="G19" s="35">
        <v>-46</v>
      </c>
      <c r="H19" s="35"/>
      <c r="I19" s="35">
        <v>577</v>
      </c>
      <c r="K19" s="35">
        <v>322</v>
      </c>
      <c r="M19" s="35">
        <v>623</v>
      </c>
    </row>
    <row r="20" spans="1:13" ht="15" customHeight="1" outlineLevel="1">
      <c r="A20" s="39" t="s">
        <v>32</v>
      </c>
      <c r="B20" s="39"/>
      <c r="C20" s="35">
        <v>1441</v>
      </c>
      <c r="D20" s="39"/>
      <c r="E20" s="35">
        <v>2127</v>
      </c>
      <c r="F20" s="35"/>
      <c r="G20" s="35">
        <v>8639</v>
      </c>
      <c r="H20" s="35"/>
      <c r="I20" s="35">
        <v>12881</v>
      </c>
      <c r="K20" s="35">
        <v>686</v>
      </c>
      <c r="M20" s="35">
        <v>4242</v>
      </c>
    </row>
    <row r="21" spans="1:13" s="44" customFormat="1" ht="18" customHeight="1" outlineLevel="1">
      <c r="A21" s="378" t="s">
        <v>104</v>
      </c>
      <c r="B21" s="105"/>
      <c r="C21" s="281">
        <v>96150</v>
      </c>
      <c r="D21" s="105"/>
      <c r="E21" s="281">
        <v>190761</v>
      </c>
      <c r="F21" s="37"/>
      <c r="G21" s="281">
        <v>65934</v>
      </c>
      <c r="H21" s="37"/>
      <c r="I21" s="281">
        <v>138017</v>
      </c>
      <c r="K21" s="281">
        <f>K9+K10</f>
        <v>94611</v>
      </c>
      <c r="M21" s="281">
        <f>M9+M10</f>
        <v>72083</v>
      </c>
    </row>
    <row r="22" spans="1:13" ht="15" customHeight="1" outlineLevel="1">
      <c r="A22" s="45" t="s">
        <v>164</v>
      </c>
      <c r="B22" s="45"/>
      <c r="C22" s="35">
        <v>-8387</v>
      </c>
      <c r="D22" s="45"/>
      <c r="E22" s="35">
        <v>-23204</v>
      </c>
      <c r="F22" s="35"/>
      <c r="G22" s="35">
        <v>-6177</v>
      </c>
      <c r="H22" s="35"/>
      <c r="I22" s="35">
        <v>-5583</v>
      </c>
      <c r="K22" s="35">
        <v>-14817</v>
      </c>
      <c r="M22" s="35">
        <v>594</v>
      </c>
    </row>
    <row r="23" spans="1:13" s="44" customFormat="1" ht="24" customHeight="1" outlineLevel="1">
      <c r="A23" s="167" t="s">
        <v>37</v>
      </c>
      <c r="B23" s="34"/>
      <c r="C23" s="279">
        <v>87763</v>
      </c>
      <c r="D23" s="34"/>
      <c r="E23" s="279">
        <v>167557</v>
      </c>
      <c r="F23" s="37"/>
      <c r="G23" s="279">
        <v>59757</v>
      </c>
      <c r="H23" s="37"/>
      <c r="I23" s="279">
        <v>132434</v>
      </c>
      <c r="K23" s="279">
        <f>SUM(K21:K22)</f>
        <v>79794</v>
      </c>
      <c r="M23" s="279">
        <f>SUM(M21:M22)</f>
        <v>72677</v>
      </c>
    </row>
    <row r="24" spans="1:13" ht="5.25" customHeight="1" outlineLevel="1">
      <c r="A24" s="34"/>
      <c r="B24" s="34"/>
      <c r="C24" s="35"/>
      <c r="D24" s="34"/>
      <c r="E24" s="35"/>
      <c r="F24" s="35"/>
      <c r="G24" s="35"/>
      <c r="H24" s="35"/>
      <c r="I24" s="35"/>
      <c r="K24" s="35"/>
      <c r="M24" s="35"/>
    </row>
    <row r="25" spans="1:13" ht="18" customHeight="1" outlineLevel="1">
      <c r="A25" s="455" t="s">
        <v>35</v>
      </c>
      <c r="B25" s="34"/>
      <c r="C25" s="35"/>
      <c r="D25" s="34"/>
      <c r="E25" s="35"/>
      <c r="F25" s="35"/>
      <c r="G25" s="35"/>
      <c r="H25" s="35"/>
      <c r="I25" s="35"/>
      <c r="K25" s="35"/>
      <c r="M25" s="35"/>
    </row>
    <row r="26" spans="1:13" ht="27" customHeight="1" outlineLevel="1">
      <c r="A26" s="39" t="s">
        <v>265</v>
      </c>
      <c r="B26" s="39"/>
      <c r="C26" s="309">
        <v>113596</v>
      </c>
      <c r="D26" s="39"/>
      <c r="E26" s="309">
        <v>199648</v>
      </c>
      <c r="F26" s="35"/>
      <c r="G26" s="309">
        <v>10014</v>
      </c>
      <c r="H26" s="35"/>
      <c r="I26" s="35">
        <v>32353</v>
      </c>
      <c r="K26" s="309">
        <v>86052</v>
      </c>
      <c r="M26" s="35">
        <v>22339</v>
      </c>
    </row>
    <row r="27" spans="1:13" ht="15" customHeight="1" hidden="1" outlineLevel="1">
      <c r="A27" s="39" t="s">
        <v>264</v>
      </c>
      <c r="B27" s="39"/>
      <c r="C27" s="309">
        <v>0</v>
      </c>
      <c r="D27" s="39"/>
      <c r="E27" s="309">
        <v>0</v>
      </c>
      <c r="F27" s="35"/>
      <c r="G27" s="309">
        <v>0</v>
      </c>
      <c r="H27" s="35"/>
      <c r="I27" s="35">
        <v>0</v>
      </c>
      <c r="K27" s="309">
        <v>0</v>
      </c>
      <c r="M27" s="35">
        <v>0</v>
      </c>
    </row>
    <row r="28" spans="1:13" ht="17.25" customHeight="1" outlineLevel="1">
      <c r="A28" s="39" t="s">
        <v>263</v>
      </c>
      <c r="B28" s="39"/>
      <c r="C28" s="309">
        <v>0</v>
      </c>
      <c r="D28" s="39"/>
      <c r="E28" s="309">
        <v>5000</v>
      </c>
      <c r="F28" s="35"/>
      <c r="G28" s="309">
        <v>0</v>
      </c>
      <c r="H28" s="35"/>
      <c r="I28" s="35">
        <v>0</v>
      </c>
      <c r="K28" s="309">
        <v>5000</v>
      </c>
      <c r="M28" s="35">
        <v>0</v>
      </c>
    </row>
    <row r="29" spans="1:13" ht="29.25" customHeight="1" hidden="1" outlineLevel="1">
      <c r="A29" s="39" t="s">
        <v>40</v>
      </c>
      <c r="B29" s="39"/>
      <c r="C29" s="309">
        <v>0</v>
      </c>
      <c r="D29" s="39"/>
      <c r="E29" s="309">
        <v>0</v>
      </c>
      <c r="F29" s="35"/>
      <c r="G29" s="309">
        <v>0</v>
      </c>
      <c r="H29" s="35"/>
      <c r="I29" s="35">
        <v>0</v>
      </c>
      <c r="K29" s="309">
        <v>0</v>
      </c>
      <c r="M29" s="35">
        <v>0</v>
      </c>
    </row>
    <row r="30" spans="1:13" ht="15" customHeight="1" hidden="1" outlineLevel="1">
      <c r="A30" s="39" t="s">
        <v>36</v>
      </c>
      <c r="B30" s="39"/>
      <c r="C30" s="309">
        <v>0</v>
      </c>
      <c r="D30" s="39"/>
      <c r="E30" s="309">
        <v>0</v>
      </c>
      <c r="F30" s="35"/>
      <c r="G30" s="309">
        <v>0</v>
      </c>
      <c r="H30" s="35"/>
      <c r="I30" s="52">
        <v>0</v>
      </c>
      <c r="K30" s="309">
        <v>0</v>
      </c>
      <c r="M30" s="52">
        <v>0</v>
      </c>
    </row>
    <row r="31" spans="1:13" ht="15" customHeight="1" outlineLevel="1">
      <c r="A31" s="39" t="s">
        <v>262</v>
      </c>
      <c r="B31" s="39"/>
      <c r="C31" s="309">
        <v>24</v>
      </c>
      <c r="D31" s="39"/>
      <c r="E31" s="52">
        <v>86</v>
      </c>
      <c r="F31" s="35"/>
      <c r="G31" s="309">
        <v>62</v>
      </c>
      <c r="H31" s="35"/>
      <c r="I31" s="35">
        <v>187</v>
      </c>
      <c r="K31" s="52">
        <v>62</v>
      </c>
      <c r="M31" s="35">
        <v>125</v>
      </c>
    </row>
    <row r="32" spans="1:13" ht="20.25" customHeight="1" hidden="1" outlineLevel="1">
      <c r="A32" s="39" t="s">
        <v>92</v>
      </c>
      <c r="B32" s="34"/>
      <c r="C32" s="309">
        <v>0</v>
      </c>
      <c r="D32" s="34"/>
      <c r="E32" s="309">
        <v>0</v>
      </c>
      <c r="F32" s="35"/>
      <c r="G32" s="309">
        <v>0</v>
      </c>
      <c r="H32" s="35"/>
      <c r="I32" s="35">
        <v>0</v>
      </c>
      <c r="K32" s="309">
        <v>0</v>
      </c>
      <c r="M32" s="35">
        <v>0</v>
      </c>
    </row>
    <row r="33" spans="1:13" ht="9.75" customHeight="1" outlineLevel="1">
      <c r="A33" s="39"/>
      <c r="B33" s="34"/>
      <c r="C33" s="309"/>
      <c r="D33" s="34"/>
      <c r="E33" s="309"/>
      <c r="F33" s="35"/>
      <c r="G33" s="309"/>
      <c r="H33" s="35"/>
      <c r="I33" s="35"/>
      <c r="K33" s="309"/>
      <c r="M33" s="35"/>
    </row>
    <row r="34" spans="1:13" ht="31.5" customHeight="1" outlineLevel="1">
      <c r="A34" s="39" t="s">
        <v>191</v>
      </c>
      <c r="B34" s="39"/>
      <c r="C34" s="309">
        <v>-33443</v>
      </c>
      <c r="D34" s="39"/>
      <c r="E34" s="309">
        <v>-82992</v>
      </c>
      <c r="F34" s="35"/>
      <c r="G34" s="309">
        <v>-16648</v>
      </c>
      <c r="H34" s="35"/>
      <c r="I34" s="35">
        <v>-69616</v>
      </c>
      <c r="K34" s="309">
        <f>-49511-38</f>
        <v>-49549</v>
      </c>
      <c r="M34" s="35">
        <v>-52968</v>
      </c>
    </row>
    <row r="35" spans="1:13" ht="15" customHeight="1" hidden="1" outlineLevel="1">
      <c r="A35" s="39" t="s">
        <v>116</v>
      </c>
      <c r="B35" s="39"/>
      <c r="C35" s="309">
        <v>0</v>
      </c>
      <c r="D35" s="39"/>
      <c r="E35" s="309">
        <v>0</v>
      </c>
      <c r="F35" s="35"/>
      <c r="G35" s="309">
        <v>0</v>
      </c>
      <c r="H35" s="35"/>
      <c r="I35" s="35">
        <v>0</v>
      </c>
      <c r="K35" s="309">
        <v>0</v>
      </c>
      <c r="M35" s="35">
        <v>0</v>
      </c>
    </row>
    <row r="36" spans="1:13" ht="15" customHeight="1" hidden="1" outlineLevel="1">
      <c r="A36" s="39" t="s">
        <v>261</v>
      </c>
      <c r="B36" s="39"/>
      <c r="C36" s="309">
        <v>0</v>
      </c>
      <c r="D36" s="39"/>
      <c r="E36" s="309">
        <v>0</v>
      </c>
      <c r="F36" s="35"/>
      <c r="G36" s="309">
        <v>0</v>
      </c>
      <c r="H36" s="35"/>
      <c r="I36" s="35">
        <v>0</v>
      </c>
      <c r="K36" s="309">
        <v>0</v>
      </c>
      <c r="M36" s="35">
        <v>0</v>
      </c>
    </row>
    <row r="37" spans="1:13" ht="15" customHeight="1" hidden="1" outlineLevel="1">
      <c r="A37" s="39" t="s">
        <v>260</v>
      </c>
      <c r="B37" s="39"/>
      <c r="C37" s="309">
        <v>0</v>
      </c>
      <c r="D37" s="39"/>
      <c r="E37" s="309">
        <v>0</v>
      </c>
      <c r="F37" s="35"/>
      <c r="G37" s="309">
        <v>0</v>
      </c>
      <c r="H37" s="35"/>
      <c r="I37" s="35">
        <v>0</v>
      </c>
      <c r="K37" s="309">
        <v>0</v>
      </c>
      <c r="M37" s="35">
        <v>0</v>
      </c>
    </row>
    <row r="38" spans="1:13" ht="15" customHeight="1" outlineLevel="1">
      <c r="A38" s="39" t="s">
        <v>93</v>
      </c>
      <c r="B38" s="39"/>
      <c r="C38" s="309">
        <v>0</v>
      </c>
      <c r="D38" s="39"/>
      <c r="E38" s="309">
        <v>0</v>
      </c>
      <c r="F38" s="35"/>
      <c r="G38" s="309">
        <v>-1342</v>
      </c>
      <c r="H38" s="35"/>
      <c r="I38" s="35">
        <v>-9583</v>
      </c>
      <c r="K38" s="309">
        <v>0</v>
      </c>
      <c r="M38" s="35">
        <v>-8241</v>
      </c>
    </row>
    <row r="39" spans="1:13" s="44" customFormat="1" ht="24" customHeight="1" outlineLevel="1">
      <c r="A39" s="167" t="s">
        <v>38</v>
      </c>
      <c r="B39" s="34"/>
      <c r="C39" s="279">
        <v>80177</v>
      </c>
      <c r="D39" s="34"/>
      <c r="E39" s="279">
        <v>121742</v>
      </c>
      <c r="F39" s="37"/>
      <c r="G39" s="279">
        <v>-7914</v>
      </c>
      <c r="H39" s="37"/>
      <c r="I39" s="279">
        <v>-46659</v>
      </c>
      <c r="K39" s="279">
        <f>SUM(K26:K38)</f>
        <v>41565</v>
      </c>
      <c r="M39" s="279">
        <f>SUM(M26:M38)</f>
        <v>-38745</v>
      </c>
    </row>
    <row r="40" spans="1:13" ht="6.75" customHeight="1" outlineLevel="1">
      <c r="A40" s="34"/>
      <c r="B40" s="34"/>
      <c r="C40" s="35"/>
      <c r="D40" s="34"/>
      <c r="E40" s="35"/>
      <c r="F40" s="35"/>
      <c r="G40" s="35"/>
      <c r="H40" s="35"/>
      <c r="I40" s="35"/>
      <c r="K40" s="35"/>
      <c r="M40" s="35"/>
    </row>
    <row r="41" spans="1:13" ht="18" customHeight="1" outlineLevel="1">
      <c r="A41" s="455" t="s">
        <v>39</v>
      </c>
      <c r="B41" s="34"/>
      <c r="C41" s="35"/>
      <c r="D41" s="34"/>
      <c r="E41" s="35"/>
      <c r="F41" s="35"/>
      <c r="G41" s="35"/>
      <c r="H41" s="35"/>
      <c r="I41" s="35"/>
      <c r="K41" s="35"/>
      <c r="M41" s="35"/>
    </row>
    <row r="42" spans="1:13" ht="15" customHeight="1" outlineLevel="1">
      <c r="A42" s="39" t="s">
        <v>94</v>
      </c>
      <c r="B42" s="34"/>
      <c r="C42" s="52">
        <v>0</v>
      </c>
      <c r="D42" s="34"/>
      <c r="E42" s="35">
        <v>11854</v>
      </c>
      <c r="F42" s="35"/>
      <c r="G42" s="52">
        <v>0</v>
      </c>
      <c r="H42" s="35"/>
      <c r="I42" s="35">
        <v>5069</v>
      </c>
      <c r="K42" s="35">
        <v>17009</v>
      </c>
      <c r="M42" s="35">
        <f>9018-3949</f>
        <v>5069</v>
      </c>
    </row>
    <row r="43" spans="1:13" ht="15" customHeight="1" hidden="1" outlineLevel="1">
      <c r="A43" s="39" t="s">
        <v>95</v>
      </c>
      <c r="B43" s="34"/>
      <c r="C43" s="35">
        <v>0</v>
      </c>
      <c r="D43" s="34"/>
      <c r="E43" s="35">
        <v>0</v>
      </c>
      <c r="F43" s="35"/>
      <c r="G43" s="35">
        <v>0</v>
      </c>
      <c r="H43" s="35"/>
      <c r="I43" s="35">
        <v>0</v>
      </c>
      <c r="K43" s="35">
        <v>0</v>
      </c>
      <c r="M43" s="35">
        <v>0</v>
      </c>
    </row>
    <row r="44" spans="1:13" ht="10.5" customHeight="1" outlineLevel="1">
      <c r="A44" s="34"/>
      <c r="B44" s="34"/>
      <c r="C44" s="35"/>
      <c r="D44" s="34"/>
      <c r="E44" s="35"/>
      <c r="F44" s="35"/>
      <c r="G44" s="35"/>
      <c r="H44" s="35"/>
      <c r="I44" s="35"/>
      <c r="K44" s="35"/>
      <c r="M44" s="35"/>
    </row>
    <row r="45" spans="1:13" ht="15" customHeight="1" outlineLevel="1">
      <c r="A45" s="39" t="s">
        <v>41</v>
      </c>
      <c r="B45" s="34"/>
      <c r="C45" s="52">
        <v>-193533</v>
      </c>
      <c r="D45" s="34"/>
      <c r="E45" s="35">
        <v>-201296</v>
      </c>
      <c r="F45" s="35"/>
      <c r="G45" s="35">
        <v>-3949</v>
      </c>
      <c r="H45" s="35"/>
      <c r="I45" s="35">
        <v>-9299</v>
      </c>
      <c r="K45" s="35">
        <v>-12918</v>
      </c>
      <c r="M45" s="35">
        <f>-9299+3949</f>
        <v>-5350</v>
      </c>
    </row>
    <row r="46" spans="1:13" ht="31.5" customHeight="1" outlineLevel="1">
      <c r="A46" s="39" t="s">
        <v>259</v>
      </c>
      <c r="B46" s="34"/>
      <c r="C46" s="35">
        <v>-3282</v>
      </c>
      <c r="D46" s="34"/>
      <c r="E46" s="35">
        <v>-10162</v>
      </c>
      <c r="F46" s="35"/>
      <c r="G46" s="35">
        <v>-4533</v>
      </c>
      <c r="H46" s="35"/>
      <c r="I46" s="35">
        <v>-15074</v>
      </c>
      <c r="K46" s="35">
        <v>-6880</v>
      </c>
      <c r="M46" s="35">
        <v>-10541</v>
      </c>
    </row>
    <row r="47" spans="1:13" ht="15" customHeight="1" hidden="1" outlineLevel="1">
      <c r="A47" s="39" t="s">
        <v>96</v>
      </c>
      <c r="B47" s="34"/>
      <c r="C47" s="35">
        <v>0</v>
      </c>
      <c r="D47" s="34"/>
      <c r="E47" s="35">
        <v>0</v>
      </c>
      <c r="F47" s="35"/>
      <c r="G47" s="35">
        <v>0</v>
      </c>
      <c r="H47" s="35"/>
      <c r="I47" s="35">
        <v>0</v>
      </c>
      <c r="K47" s="35">
        <v>0</v>
      </c>
      <c r="M47" s="35">
        <v>0</v>
      </c>
    </row>
    <row r="48" spans="1:13" ht="15" customHeight="1" outlineLevel="1">
      <c r="A48" s="39" t="s">
        <v>97</v>
      </c>
      <c r="B48" s="34"/>
      <c r="C48" s="35">
        <v>-460</v>
      </c>
      <c r="D48" s="34"/>
      <c r="E48" s="35">
        <v>-1564</v>
      </c>
      <c r="F48" s="35"/>
      <c r="G48" s="35">
        <v>-973</v>
      </c>
      <c r="H48" s="35"/>
      <c r="I48" s="35">
        <v>-2163</v>
      </c>
      <c r="K48" s="35">
        <v>-1104</v>
      </c>
      <c r="M48" s="35">
        <v>-1190</v>
      </c>
    </row>
    <row r="49" spans="1:13" ht="15" customHeight="1" hidden="1" outlineLevel="1">
      <c r="A49" s="39" t="s">
        <v>98</v>
      </c>
      <c r="B49" s="34"/>
      <c r="C49" s="35">
        <v>0</v>
      </c>
      <c r="D49" s="34"/>
      <c r="E49" s="35">
        <v>0</v>
      </c>
      <c r="F49" s="35"/>
      <c r="G49" s="35">
        <v>0</v>
      </c>
      <c r="H49" s="35"/>
      <c r="I49" s="35">
        <v>0</v>
      </c>
      <c r="K49" s="35">
        <v>0</v>
      </c>
      <c r="M49" s="35">
        <v>0</v>
      </c>
    </row>
    <row r="50" spans="1:13" ht="15" customHeight="1" hidden="1" outlineLevel="1">
      <c r="A50" s="39" t="s">
        <v>99</v>
      </c>
      <c r="B50" s="34"/>
      <c r="C50" s="35">
        <v>0</v>
      </c>
      <c r="D50" s="34"/>
      <c r="E50" s="35">
        <v>0</v>
      </c>
      <c r="F50" s="35"/>
      <c r="G50" s="35">
        <v>0</v>
      </c>
      <c r="H50" s="35"/>
      <c r="I50" s="35">
        <v>0</v>
      </c>
      <c r="K50" s="35">
        <v>0</v>
      </c>
      <c r="M50" s="35">
        <v>0</v>
      </c>
    </row>
    <row r="51" spans="1:13" s="44" customFormat="1" ht="24" customHeight="1" outlineLevel="1">
      <c r="A51" s="167" t="s">
        <v>42</v>
      </c>
      <c r="B51" s="34"/>
      <c r="C51" s="279">
        <v>-197275</v>
      </c>
      <c r="D51" s="34"/>
      <c r="E51" s="279">
        <v>-201168</v>
      </c>
      <c r="F51" s="37"/>
      <c r="G51" s="279">
        <v>-9455</v>
      </c>
      <c r="H51" s="37"/>
      <c r="I51" s="279">
        <v>-21467</v>
      </c>
      <c r="K51" s="279">
        <f>SUM(K42:K50)</f>
        <v>-3893</v>
      </c>
      <c r="M51" s="279">
        <f>SUM(M42:M50)</f>
        <v>-12012</v>
      </c>
    </row>
    <row r="52" spans="1:13" ht="6" customHeight="1" outlineLevel="1">
      <c r="A52" s="53"/>
      <c r="B52" s="34"/>
      <c r="C52" s="35"/>
      <c r="D52" s="34"/>
      <c r="E52" s="35"/>
      <c r="F52" s="35"/>
      <c r="G52" s="35"/>
      <c r="H52" s="35"/>
      <c r="I52" s="35"/>
      <c r="K52" s="35"/>
      <c r="M52" s="35"/>
    </row>
    <row r="53" spans="1:13" ht="24" customHeight="1" outlineLevel="1">
      <c r="A53" s="34" t="s">
        <v>255</v>
      </c>
      <c r="B53" s="34"/>
      <c r="C53" s="37">
        <v>-29335</v>
      </c>
      <c r="D53" s="34"/>
      <c r="E53" s="37">
        <v>88131</v>
      </c>
      <c r="F53" s="37"/>
      <c r="G53" s="37">
        <v>42388</v>
      </c>
      <c r="H53" s="37"/>
      <c r="I53" s="37">
        <v>64308</v>
      </c>
      <c r="K53" s="37">
        <f>K23+K39+K51</f>
        <v>117466</v>
      </c>
      <c r="M53" s="37">
        <f>M23+M39+M51</f>
        <v>21920</v>
      </c>
    </row>
    <row r="54" spans="1:13" ht="35.25" customHeight="1" hidden="1" outlineLevel="1">
      <c r="A54" s="34" t="s">
        <v>183</v>
      </c>
      <c r="B54" s="34"/>
      <c r="C54" s="37">
        <v>-29054</v>
      </c>
      <c r="D54" s="34"/>
      <c r="E54" s="37">
        <v>88412</v>
      </c>
      <c r="F54" s="37"/>
      <c r="G54" s="37">
        <v>42388</v>
      </c>
      <c r="H54" s="37"/>
      <c r="I54" s="37">
        <v>64308</v>
      </c>
      <c r="K54" s="37"/>
      <c r="M54" s="37"/>
    </row>
    <row r="55" spans="1:13" ht="27.75" customHeight="1" outlineLevel="1">
      <c r="A55" s="34" t="s">
        <v>190</v>
      </c>
      <c r="B55" s="34"/>
      <c r="C55" s="37">
        <v>281</v>
      </c>
      <c r="D55" s="34"/>
      <c r="E55" s="310">
        <v>281</v>
      </c>
      <c r="F55" s="37"/>
      <c r="G55" s="37">
        <v>0</v>
      </c>
      <c r="H55" s="37"/>
      <c r="I55" s="37">
        <v>0</v>
      </c>
      <c r="K55" s="37"/>
      <c r="M55" s="37"/>
    </row>
    <row r="56" spans="1:13" ht="24" customHeight="1" outlineLevel="1">
      <c r="A56" s="163" t="s">
        <v>113</v>
      </c>
      <c r="B56" s="34"/>
      <c r="C56" s="172">
        <v>182635</v>
      </c>
      <c r="D56" s="34"/>
      <c r="E56" s="172">
        <v>65169</v>
      </c>
      <c r="F56" s="37"/>
      <c r="G56" s="172">
        <v>83350</v>
      </c>
      <c r="H56" s="37"/>
      <c r="I56" s="172">
        <v>61430</v>
      </c>
      <c r="K56" s="172">
        <v>65169</v>
      </c>
      <c r="M56" s="172">
        <v>61430</v>
      </c>
    </row>
    <row r="57" spans="1:13" ht="24" customHeight="1" outlineLevel="1">
      <c r="A57" s="298" t="s">
        <v>145</v>
      </c>
      <c r="B57" s="34"/>
      <c r="C57" s="299">
        <v>153581</v>
      </c>
      <c r="D57" s="34"/>
      <c r="E57" s="299">
        <v>153581</v>
      </c>
      <c r="F57" s="37"/>
      <c r="G57" s="299">
        <v>125738</v>
      </c>
      <c r="H57" s="37"/>
      <c r="I57" s="299">
        <v>125738</v>
      </c>
      <c r="K57" s="299">
        <v>182635</v>
      </c>
      <c r="L57" s="5"/>
      <c r="M57" s="299">
        <v>83350</v>
      </c>
    </row>
    <row r="58" spans="1:13" ht="13.5" customHeight="1" hidden="1" outlineLevel="1">
      <c r="A58" s="245" t="s">
        <v>253</v>
      </c>
      <c r="B58" s="440"/>
      <c r="C58" s="440"/>
      <c r="D58" s="440"/>
      <c r="E58" s="246">
        <v>0</v>
      </c>
      <c r="F58" s="247"/>
      <c r="G58" s="247"/>
      <c r="H58" s="247"/>
      <c r="I58" s="246">
        <v>0</v>
      </c>
      <c r="K58" s="244">
        <v>31184</v>
      </c>
      <c r="M58" s="246">
        <v>0</v>
      </c>
    </row>
    <row r="59" spans="1:13" ht="7.5" customHeight="1" outlineLevel="1">
      <c r="A59" s="440"/>
      <c r="B59" s="440"/>
      <c r="C59" s="440"/>
      <c r="D59" s="440"/>
      <c r="E59" s="247"/>
      <c r="F59" s="247"/>
      <c r="G59" s="247"/>
      <c r="H59" s="247"/>
      <c r="I59" s="247"/>
      <c r="K59" s="247"/>
      <c r="M59" s="247"/>
    </row>
    <row r="60" spans="1:13" ht="17.25" customHeight="1" hidden="1" outlineLevel="1">
      <c r="A60" s="453" t="s">
        <v>258</v>
      </c>
      <c r="B60" s="452"/>
      <c r="C60" s="452"/>
      <c r="D60" s="452"/>
      <c r="E60" s="452"/>
      <c r="F60" s="452"/>
      <c r="G60" s="452"/>
      <c r="H60" s="452"/>
      <c r="I60" s="452"/>
      <c r="K60" s="247"/>
      <c r="M60" s="247"/>
    </row>
    <row r="61" spans="1:13" ht="33.75" customHeight="1" hidden="1" outlineLevel="1">
      <c r="A61" s="34" t="s">
        <v>257</v>
      </c>
      <c r="B61" s="34"/>
      <c r="C61" s="34"/>
      <c r="D61" s="34"/>
      <c r="E61" s="37">
        <v>52</v>
      </c>
      <c r="F61" s="37"/>
      <c r="G61" s="37"/>
      <c r="H61" s="37"/>
      <c r="I61" s="37">
        <v>-1561</v>
      </c>
      <c r="K61" s="247"/>
      <c r="M61" s="247"/>
    </row>
    <row r="62" spans="1:13" ht="17.25" customHeight="1" hidden="1" outlineLevel="1">
      <c r="A62" s="163" t="s">
        <v>113</v>
      </c>
      <c r="B62" s="34"/>
      <c r="C62" s="34"/>
      <c r="D62" s="34"/>
      <c r="E62" s="172">
        <v>1623</v>
      </c>
      <c r="F62" s="37"/>
      <c r="G62" s="37"/>
      <c r="H62" s="37"/>
      <c r="I62" s="172">
        <v>3184</v>
      </c>
      <c r="K62" s="247"/>
      <c r="M62" s="247"/>
    </row>
    <row r="63" spans="1:13" ht="17.25" customHeight="1" hidden="1" outlineLevel="1">
      <c r="A63" s="454" t="s">
        <v>254</v>
      </c>
      <c r="B63" s="46"/>
      <c r="C63" s="46"/>
      <c r="D63" s="46"/>
      <c r="E63" s="174">
        <v>1675</v>
      </c>
      <c r="F63" s="42"/>
      <c r="G63" s="42"/>
      <c r="H63" s="42"/>
      <c r="I63" s="174">
        <v>1623</v>
      </c>
      <c r="K63" s="247"/>
      <c r="M63" s="247"/>
    </row>
    <row r="64" spans="1:13" ht="17.25" customHeight="1" hidden="1" outlineLevel="1">
      <c r="A64" s="245" t="s">
        <v>253</v>
      </c>
      <c r="B64" s="440"/>
      <c r="C64" s="440"/>
      <c r="D64" s="440"/>
      <c r="E64" s="246"/>
      <c r="F64" s="247"/>
      <c r="G64" s="247"/>
      <c r="H64" s="247"/>
      <c r="I64" s="246"/>
      <c r="K64" s="247"/>
      <c r="M64" s="247"/>
    </row>
    <row r="65" spans="1:13" ht="13.5" customHeight="1" outlineLevel="1">
      <c r="A65" s="440"/>
      <c r="B65" s="440"/>
      <c r="C65" s="440"/>
      <c r="D65" s="440"/>
      <c r="E65" s="247"/>
      <c r="F65" s="247"/>
      <c r="G65" s="247"/>
      <c r="H65" s="247"/>
      <c r="I65" s="247"/>
      <c r="K65" s="247"/>
      <c r="M65" s="247"/>
    </row>
    <row r="66" spans="1:13" ht="21" customHeight="1" hidden="1" outlineLevel="1">
      <c r="A66" s="453" t="s">
        <v>256</v>
      </c>
      <c r="B66" s="452"/>
      <c r="C66" s="452"/>
      <c r="D66" s="452"/>
      <c r="E66" s="452"/>
      <c r="F66" s="452"/>
      <c r="G66" s="452"/>
      <c r="H66" s="452"/>
      <c r="I66" s="452"/>
      <c r="K66" s="247"/>
      <c r="M66" s="247"/>
    </row>
    <row r="67" spans="1:13" ht="21.75" customHeight="1" hidden="1" outlineLevel="1">
      <c r="A67" s="34" t="s">
        <v>255</v>
      </c>
      <c r="B67" s="34"/>
      <c r="C67" s="34"/>
      <c r="D67" s="34"/>
      <c r="E67" s="37">
        <v>88183</v>
      </c>
      <c r="F67" s="37"/>
      <c r="G67" s="37"/>
      <c r="H67" s="37"/>
      <c r="I67" s="37">
        <v>-40614</v>
      </c>
      <c r="K67" s="247"/>
      <c r="M67" s="247"/>
    </row>
    <row r="68" spans="1:13" ht="21" customHeight="1" hidden="1" outlineLevel="1">
      <c r="A68" s="163" t="s">
        <v>113</v>
      </c>
      <c r="B68" s="34"/>
      <c r="C68" s="34"/>
      <c r="D68" s="34"/>
      <c r="E68" s="172">
        <v>66792</v>
      </c>
      <c r="F68" s="37"/>
      <c r="G68" s="37"/>
      <c r="H68" s="37"/>
      <c r="I68" s="172">
        <v>106352</v>
      </c>
      <c r="K68" s="247"/>
      <c r="M68" s="247"/>
    </row>
    <row r="69" spans="1:13" ht="16.5" customHeight="1" hidden="1" outlineLevel="1">
      <c r="A69" s="243" t="s">
        <v>254</v>
      </c>
      <c r="B69" s="46"/>
      <c r="C69" s="46"/>
      <c r="D69" s="46"/>
      <c r="E69" s="244">
        <v>155256</v>
      </c>
      <c r="F69" s="42"/>
      <c r="G69" s="42"/>
      <c r="H69" s="42"/>
      <c r="I69" s="244">
        <v>65738</v>
      </c>
      <c r="K69" s="247"/>
      <c r="M69" s="247"/>
    </row>
    <row r="70" spans="1:13" ht="15.75" customHeight="1" hidden="1" outlineLevel="1">
      <c r="A70" s="245" t="s">
        <v>253</v>
      </c>
      <c r="B70" s="440"/>
      <c r="C70" s="440"/>
      <c r="D70" s="440"/>
      <c r="E70" s="246">
        <v>0</v>
      </c>
      <c r="F70" s="247"/>
      <c r="G70" s="247"/>
      <c r="H70" s="247"/>
      <c r="I70" s="246">
        <v>97</v>
      </c>
      <c r="K70" s="247"/>
      <c r="M70" s="247"/>
    </row>
    <row r="71" spans="1:13" s="448" customFormat="1" ht="11.25" outlineLevel="1">
      <c r="A71" s="451" t="s">
        <v>252</v>
      </c>
      <c r="B71" s="450"/>
      <c r="C71" s="450"/>
      <c r="D71" s="450"/>
      <c r="E71" s="449"/>
      <c r="F71" s="449"/>
      <c r="G71" s="449"/>
      <c r="H71" s="449"/>
      <c r="I71" s="449"/>
      <c r="K71" s="449"/>
      <c r="M71" s="449"/>
    </row>
    <row r="72" spans="1:13" s="444" customFormat="1" ht="11.25" outlineLevel="1">
      <c r="A72" s="447"/>
      <c r="B72" s="446"/>
      <c r="C72" s="446"/>
      <c r="D72" s="446"/>
      <c r="E72" s="445"/>
      <c r="F72" s="445"/>
      <c r="G72" s="445"/>
      <c r="H72" s="445"/>
      <c r="I72" s="445"/>
      <c r="K72" s="445"/>
      <c r="M72" s="445"/>
    </row>
    <row r="73" spans="1:13" ht="12.75" customHeight="1" outlineLevel="1">
      <c r="A73" s="440"/>
      <c r="B73" s="440"/>
      <c r="C73" s="440"/>
      <c r="D73" s="440"/>
      <c r="E73" s="247"/>
      <c r="F73" s="247"/>
      <c r="G73" s="247"/>
      <c r="H73" s="247"/>
      <c r="I73" s="247"/>
      <c r="K73" s="247"/>
      <c r="M73" s="247"/>
    </row>
    <row r="74" spans="1:13" ht="34.5" customHeight="1" hidden="1" outlineLevel="1">
      <c r="A74" s="443" t="s">
        <v>251</v>
      </c>
      <c r="B74" s="442"/>
      <c r="C74" s="442"/>
      <c r="D74" s="442"/>
      <c r="E74" s="442"/>
      <c r="F74" s="442"/>
      <c r="G74" s="442"/>
      <c r="H74" s="442"/>
      <c r="I74" s="442"/>
      <c r="K74" s="247"/>
      <c r="M74" s="247"/>
    </row>
    <row r="75" spans="1:13" ht="17.25" customHeight="1" outlineLevel="1">
      <c r="A75" s="440"/>
      <c r="B75" s="440"/>
      <c r="C75" s="440"/>
      <c r="D75" s="440"/>
      <c r="E75" s="247"/>
      <c r="F75" s="247"/>
      <c r="G75" s="247"/>
      <c r="H75" s="247"/>
      <c r="I75" s="247"/>
      <c r="K75" s="247"/>
      <c r="M75" s="247"/>
    </row>
    <row r="76" spans="1:13" ht="17.25" customHeight="1" hidden="1" outlineLevel="1">
      <c r="A76" s="440"/>
      <c r="B76" s="440"/>
      <c r="C76" s="440"/>
      <c r="D76" s="440"/>
      <c r="E76" s="247">
        <f>E53+E61</f>
        <v>88183</v>
      </c>
      <c r="F76" s="247">
        <f>F53+F61</f>
        <v>0</v>
      </c>
      <c r="G76" s="247"/>
      <c r="H76" s="247"/>
      <c r="I76" s="247">
        <f>I53+I61</f>
        <v>62747</v>
      </c>
      <c r="K76" s="247"/>
      <c r="M76" s="247"/>
    </row>
    <row r="77" spans="1:13" ht="17.25" customHeight="1" hidden="1" outlineLevel="1">
      <c r="A77" s="440"/>
      <c r="B77" s="440"/>
      <c r="C77" s="440"/>
      <c r="D77" s="440"/>
      <c r="E77" s="247">
        <f>-E68+E69</f>
        <v>88464</v>
      </c>
      <c r="F77" s="247">
        <f>-F68+F69</f>
        <v>0</v>
      </c>
      <c r="G77" s="247"/>
      <c r="H77" s="247"/>
      <c r="I77" s="247">
        <f>-I68+I69</f>
        <v>-40614</v>
      </c>
      <c r="K77" s="247"/>
      <c r="M77" s="247"/>
    </row>
    <row r="78" spans="1:13" ht="17.25" customHeight="1" outlineLevel="1">
      <c r="A78" s="440"/>
      <c r="B78" s="440"/>
      <c r="C78" s="441"/>
      <c r="D78" s="440"/>
      <c r="E78" s="247"/>
      <c r="F78" s="247"/>
      <c r="G78" s="247"/>
      <c r="H78" s="247"/>
      <c r="I78" s="247"/>
      <c r="J78" s="247"/>
      <c r="K78" s="247"/>
      <c r="L78" s="247"/>
      <c r="M78" s="247"/>
    </row>
    <row r="79" spans="1:13" ht="17.25" customHeight="1" outlineLevel="1">
      <c r="A79" s="440"/>
      <c r="B79" s="440"/>
      <c r="C79" s="441"/>
      <c r="D79" s="440"/>
      <c r="E79" s="441"/>
      <c r="F79" s="247"/>
      <c r="G79" s="441"/>
      <c r="H79" s="247"/>
      <c r="I79" s="441"/>
      <c r="K79" s="247"/>
      <c r="M79" s="247"/>
    </row>
    <row r="80" spans="1:13" ht="17.25" customHeight="1" outlineLevel="1">
      <c r="A80" s="440"/>
      <c r="B80" s="440"/>
      <c r="C80" s="440"/>
      <c r="D80" s="440"/>
      <c r="E80" s="247"/>
      <c r="F80" s="247"/>
      <c r="G80" s="247"/>
      <c r="H80" s="247"/>
      <c r="I80" s="247"/>
      <c r="K80" s="247"/>
      <c r="M80" s="247"/>
    </row>
    <row r="81" spans="1:13" ht="17.25" customHeight="1" outlineLevel="1">
      <c r="A81" s="440"/>
      <c r="B81" s="440"/>
      <c r="C81" s="440"/>
      <c r="D81" s="440"/>
      <c r="E81" s="247"/>
      <c r="F81" s="247"/>
      <c r="G81" s="247"/>
      <c r="H81" s="247"/>
      <c r="I81" s="247"/>
      <c r="K81" s="247"/>
      <c r="M81" s="247"/>
    </row>
    <row r="82" spans="1:13" ht="17.25" customHeight="1" outlineLevel="1">
      <c r="A82" s="440"/>
      <c r="B82" s="440"/>
      <c r="C82" s="440"/>
      <c r="D82" s="440"/>
      <c r="E82" s="247"/>
      <c r="F82" s="247"/>
      <c r="G82" s="247"/>
      <c r="H82" s="247"/>
      <c r="I82" s="247"/>
      <c r="K82" s="247"/>
      <c r="M82" s="247"/>
    </row>
    <row r="83" spans="1:13" ht="17.25" customHeight="1" outlineLevel="1">
      <c r="A83" s="440"/>
      <c r="B83" s="440"/>
      <c r="C83" s="440"/>
      <c r="D83" s="440"/>
      <c r="E83" s="247"/>
      <c r="F83" s="247"/>
      <c r="G83" s="247"/>
      <c r="H83" s="247"/>
      <c r="I83" s="247"/>
      <c r="K83" s="247"/>
      <c r="M83" s="247"/>
    </row>
    <row r="84" spans="1:13" ht="17.25" customHeight="1" outlineLevel="1">
      <c r="A84" s="440"/>
      <c r="B84" s="440"/>
      <c r="C84" s="440"/>
      <c r="D84" s="440"/>
      <c r="E84" s="247"/>
      <c r="F84" s="247"/>
      <c r="G84" s="247"/>
      <c r="H84" s="247"/>
      <c r="I84" s="247"/>
      <c r="K84" s="247"/>
      <c r="M84" s="247"/>
    </row>
    <row r="85" spans="1:13" ht="17.25" customHeight="1" outlineLevel="1">
      <c r="A85" s="440"/>
      <c r="B85" s="440"/>
      <c r="C85" s="440"/>
      <c r="D85" s="440"/>
      <c r="E85" s="247"/>
      <c r="F85" s="247"/>
      <c r="G85" s="247"/>
      <c r="H85" s="247"/>
      <c r="I85" s="247"/>
      <c r="K85" s="247"/>
      <c r="M85" s="247"/>
    </row>
    <row r="86" spans="1:13" ht="17.25" customHeight="1" outlineLevel="1">
      <c r="A86" s="440"/>
      <c r="B86" s="440"/>
      <c r="C86" s="440"/>
      <c r="D86" s="440"/>
      <c r="E86" s="247"/>
      <c r="F86" s="247"/>
      <c r="G86" s="247"/>
      <c r="H86" s="247"/>
      <c r="I86" s="247"/>
      <c r="K86" s="247"/>
      <c r="M86" s="247"/>
    </row>
    <row r="87" spans="1:13" ht="14.25" outlineLevel="1">
      <c r="A87" s="39"/>
      <c r="B87" s="39"/>
      <c r="C87" s="39"/>
      <c r="D87" s="39"/>
      <c r="E87" s="35"/>
      <c r="F87" s="35"/>
      <c r="G87" s="35"/>
      <c r="H87" s="35"/>
      <c r="I87" s="35"/>
      <c r="K87" s="35"/>
      <c r="M87" s="35"/>
    </row>
    <row r="88" spans="1:13" ht="12.75" customHeight="1">
      <c r="A88" s="55"/>
      <c r="B88" s="55"/>
      <c r="C88" s="55"/>
      <c r="D88" s="55"/>
      <c r="E88" s="56"/>
      <c r="F88" s="56"/>
      <c r="G88" s="56"/>
      <c r="H88" s="56"/>
      <c r="I88" s="56"/>
      <c r="K88" s="56"/>
      <c r="M88" s="56"/>
    </row>
    <row r="89" spans="1:13" ht="12.75">
      <c r="A89" s="55"/>
      <c r="B89" s="55"/>
      <c r="C89" s="55"/>
      <c r="D89" s="55"/>
      <c r="E89" s="56"/>
      <c r="F89" s="56"/>
      <c r="G89" s="56"/>
      <c r="H89" s="56"/>
      <c r="I89" s="56"/>
      <c r="K89" s="56"/>
      <c r="M89" s="56"/>
    </row>
    <row r="90" spans="1:13" ht="12.75">
      <c r="A90" s="55"/>
      <c r="B90" s="55"/>
      <c r="C90" s="55"/>
      <c r="D90" s="55"/>
      <c r="E90" s="56"/>
      <c r="F90" s="56"/>
      <c r="G90" s="56"/>
      <c r="H90" s="56"/>
      <c r="I90" s="56"/>
      <c r="K90" s="56"/>
      <c r="M90" s="56"/>
    </row>
    <row r="91" spans="1:13" ht="14.25">
      <c r="A91" s="58"/>
      <c r="B91" s="58"/>
      <c r="C91" s="58"/>
      <c r="D91" s="58"/>
      <c r="E91" s="35"/>
      <c r="F91" s="35"/>
      <c r="G91" s="35"/>
      <c r="H91" s="35"/>
      <c r="I91" s="35"/>
      <c r="K91" s="35"/>
      <c r="M91" s="35"/>
    </row>
    <row r="92" spans="1:13" ht="12">
      <c r="A92" s="58"/>
      <c r="B92" s="58"/>
      <c r="C92" s="58"/>
      <c r="D92" s="58"/>
      <c r="E92" s="59"/>
      <c r="F92" s="59"/>
      <c r="G92" s="59"/>
      <c r="H92" s="59"/>
      <c r="I92" s="59"/>
      <c r="M92" s="59"/>
    </row>
    <row r="93" spans="1:13" ht="12">
      <c r="A93" s="60"/>
      <c r="B93" s="60"/>
      <c r="C93" s="60"/>
      <c r="D93" s="60"/>
      <c r="E93" s="62"/>
      <c r="F93" s="63"/>
      <c r="G93" s="63"/>
      <c r="H93" s="63"/>
      <c r="I93" s="65"/>
      <c r="M93" s="65"/>
    </row>
    <row r="94" spans="1:9" s="61" customFormat="1" ht="12.75">
      <c r="A94" s="60"/>
      <c r="B94" s="60"/>
      <c r="C94" s="60"/>
      <c r="D94" s="60"/>
      <c r="E94" s="153"/>
      <c r="F94" s="154"/>
      <c r="G94" s="154"/>
      <c r="H94" s="154"/>
      <c r="I94" s="57"/>
    </row>
    <row r="95" spans="1:9" s="61" customFormat="1" ht="12.75">
      <c r="A95" s="60"/>
      <c r="B95" s="60"/>
      <c r="C95" s="60"/>
      <c r="D95" s="60"/>
      <c r="E95" s="66"/>
      <c r="F95" s="67"/>
      <c r="G95" s="67"/>
      <c r="H95" s="67"/>
      <c r="I95" s="57"/>
    </row>
    <row r="96" spans="1:9" s="61" customFormat="1" ht="12.75">
      <c r="A96" s="60"/>
      <c r="B96" s="60"/>
      <c r="C96" s="60"/>
      <c r="D96" s="60"/>
      <c r="E96" s="62"/>
      <c r="F96" s="63"/>
      <c r="G96" s="63"/>
      <c r="H96" s="63"/>
      <c r="I96" s="5"/>
    </row>
    <row r="97" spans="1:9" s="61" customFormat="1" ht="12.75">
      <c r="A97" s="63"/>
      <c r="B97" s="63"/>
      <c r="C97" s="63"/>
      <c r="D97" s="63"/>
      <c r="E97" s="62"/>
      <c r="F97" s="63"/>
      <c r="G97" s="63"/>
      <c r="H97" s="63"/>
      <c r="I97" s="5"/>
    </row>
    <row r="98" spans="1:9" s="61" customFormat="1" ht="12.75">
      <c r="A98" s="60"/>
      <c r="B98" s="60"/>
      <c r="C98" s="60"/>
      <c r="D98" s="60"/>
      <c r="E98" s="62"/>
      <c r="F98" s="63"/>
      <c r="G98" s="63"/>
      <c r="H98" s="63"/>
      <c r="I98" s="5"/>
    </row>
    <row r="99" spans="1:9" s="61" customFormat="1" ht="12.75">
      <c r="A99" s="59"/>
      <c r="B99" s="59"/>
      <c r="C99" s="59"/>
      <c r="D99" s="59"/>
      <c r="E99" s="59"/>
      <c r="F99" s="59"/>
      <c r="G99" s="59"/>
      <c r="H99" s="59"/>
      <c r="I99" s="59"/>
    </row>
    <row r="100" spans="1:4" ht="12">
      <c r="A100" s="60"/>
      <c r="B100" s="60"/>
      <c r="C100" s="60"/>
      <c r="D100" s="60"/>
    </row>
    <row r="101" spans="1:9" ht="12">
      <c r="A101" s="58"/>
      <c r="B101" s="58"/>
      <c r="C101" s="58"/>
      <c r="D101" s="58"/>
      <c r="E101" s="59"/>
      <c r="F101" s="59"/>
      <c r="G101" s="59"/>
      <c r="H101" s="59"/>
      <c r="I101" s="59"/>
    </row>
    <row r="102" spans="1:9" ht="12">
      <c r="A102" s="58"/>
      <c r="B102" s="58"/>
      <c r="C102" s="58"/>
      <c r="D102" s="58"/>
      <c r="E102" s="59"/>
      <c r="F102" s="59"/>
      <c r="G102" s="59"/>
      <c r="H102" s="59"/>
      <c r="I102" s="59"/>
    </row>
    <row r="103" spans="1:9" ht="12">
      <c r="A103" s="58"/>
      <c r="B103" s="58"/>
      <c r="C103" s="58"/>
      <c r="D103" s="58"/>
      <c r="E103" s="59"/>
      <c r="F103" s="59"/>
      <c r="G103" s="59"/>
      <c r="H103" s="59"/>
      <c r="I103" s="59"/>
    </row>
    <row r="104" spans="1:9" ht="12">
      <c r="A104" s="58"/>
      <c r="B104" s="58"/>
      <c r="C104" s="58"/>
      <c r="D104" s="58"/>
      <c r="E104" s="59"/>
      <c r="F104" s="59"/>
      <c r="G104" s="59"/>
      <c r="H104" s="59"/>
      <c r="I104" s="59"/>
    </row>
    <row r="105" spans="1:8" ht="12">
      <c r="A105" s="5"/>
      <c r="B105" s="5"/>
      <c r="C105" s="5"/>
      <c r="D105" s="5"/>
      <c r="F105" s="5"/>
      <c r="G105" s="5"/>
      <c r="H105" s="5"/>
    </row>
  </sheetData>
  <sheetProtection/>
  <mergeCells count="7">
    <mergeCell ref="A3:I3"/>
    <mergeCell ref="A4:I4"/>
    <mergeCell ref="A2:I2"/>
    <mergeCell ref="A74:I74"/>
    <mergeCell ref="A7:I7"/>
    <mergeCell ref="A60:I60"/>
    <mergeCell ref="A66:I66"/>
  </mergeCells>
  <printOptions horizontalCentered="1"/>
  <pageMargins left="0.2362204724409449" right="0.2362204724409449" top="0.6299212598425197" bottom="0.5118110236220472" header="0.2362204724409449" footer="0.2755905511811024"/>
  <pageSetup firstPageNumber="6" useFirstPageNumber="1" horizontalDpi="600" verticalDpi="600" orientation="portrait" paperSize="9" scale="70" r:id="rId1"/>
  <headerFooter alignWithMargins="0">
    <oddHeader>&amp;L&amp;8
&amp;C&amp;"Arial,Pogrubiony"Grupa Kapitałowa Orbis&amp;"Arial,Normalny"
&amp;"Arial,Pogrubiony"Skrócone śródroczne skonsolidowane sprawozdanie finansowe - trzeci kwartał 2011 roku&amp;"Arial,Normalny"
(wszystkie kwoty wyrażone są w tys. zł, o ile nie podano inaczej)</oddHeader>
    <oddFooter>&amp;R&amp;"Arial,Normalny"&amp;P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7:O55"/>
  <sheetViews>
    <sheetView view="pageBreakPreview" zoomScale="80" zoomScaleNormal="90" zoomScaleSheetLayoutView="80" zoomScalePageLayoutView="0" workbookViewId="0" topLeftCell="A1">
      <selection activeCell="J30" sqref="J30"/>
    </sheetView>
  </sheetViews>
  <sheetFormatPr defaultColWidth="9.140625" defaultRowHeight="12.75" outlineLevelRow="1"/>
  <cols>
    <col min="1" max="1" width="8.421875" style="4" customWidth="1"/>
    <col min="2" max="2" width="44.8515625" style="4" customWidth="1"/>
    <col min="3" max="3" width="1.28515625" style="4" customWidth="1"/>
    <col min="4" max="4" width="15.140625" style="4" customWidth="1"/>
    <col min="5" max="5" width="0.9921875" style="4" customWidth="1"/>
    <col min="6" max="6" width="14.8515625" style="4" customWidth="1"/>
    <col min="7" max="7" width="1.1484375" style="4" customWidth="1"/>
    <col min="8" max="8" width="14.8515625" style="4" customWidth="1"/>
    <col min="9" max="9" width="0.9921875" style="4" customWidth="1"/>
    <col min="10" max="10" width="15.28125" style="4" customWidth="1"/>
    <col min="11" max="11" width="10.140625" style="4" customWidth="1"/>
    <col min="12" max="12" width="10.8515625" style="178" customWidth="1"/>
    <col min="13" max="13" width="12.140625" style="4" bestFit="1" customWidth="1"/>
    <col min="14" max="15" width="10.421875" style="4" bestFit="1" customWidth="1"/>
    <col min="16" max="16" width="10.57421875" style="4" bestFit="1" customWidth="1"/>
    <col min="17" max="17" width="9.421875" style="4" bestFit="1" customWidth="1"/>
    <col min="18" max="16384" width="9.140625" style="4" customWidth="1"/>
  </cols>
  <sheetData>
    <row r="7" spans="2:10" ht="20.25">
      <c r="B7" s="323" t="s">
        <v>142</v>
      </c>
      <c r="C7" s="323"/>
      <c r="D7" s="323"/>
      <c r="E7" s="323"/>
      <c r="F7" s="323"/>
      <c r="G7" s="323"/>
      <c r="H7" s="323"/>
      <c r="I7" s="323"/>
      <c r="J7" s="323"/>
    </row>
    <row r="8" spans="2:10" ht="14.25">
      <c r="B8" s="179"/>
      <c r="C8" s="179"/>
      <c r="D8" s="179"/>
      <c r="E8" s="179"/>
      <c r="F8" s="179"/>
      <c r="G8" s="179"/>
      <c r="H8" s="179"/>
      <c r="I8" s="179"/>
      <c r="J8" s="179"/>
    </row>
    <row r="9" spans="2:10" ht="14.25">
      <c r="B9" s="179"/>
      <c r="C9" s="179"/>
      <c r="D9" s="179"/>
      <c r="E9" s="179"/>
      <c r="F9" s="179"/>
      <c r="G9" s="179"/>
      <c r="H9" s="179"/>
      <c r="I9" s="179"/>
      <c r="J9" s="179"/>
    </row>
    <row r="10" spans="2:10" ht="67.5" customHeight="1" hidden="1">
      <c r="B10" s="324"/>
      <c r="C10" s="324"/>
      <c r="D10" s="324"/>
      <c r="E10" s="324"/>
      <c r="F10" s="324"/>
      <c r="G10" s="324"/>
      <c r="H10" s="324"/>
      <c r="I10" s="324"/>
      <c r="J10" s="324"/>
    </row>
    <row r="11" spans="2:10" ht="57" customHeight="1" hidden="1">
      <c r="B11" s="325"/>
      <c r="C11" s="325"/>
      <c r="D11" s="325"/>
      <c r="E11" s="325"/>
      <c r="F11" s="325"/>
      <c r="G11" s="325"/>
      <c r="H11" s="325"/>
      <c r="I11" s="240"/>
      <c r="J11" s="240"/>
    </row>
    <row r="12" spans="1:7" ht="18" customHeight="1" hidden="1">
      <c r="A12" s="326"/>
      <c r="B12" s="326"/>
      <c r="C12" s="326"/>
      <c r="D12" s="326"/>
      <c r="E12" s="326"/>
      <c r="F12" s="326"/>
      <c r="G12" s="326"/>
    </row>
    <row r="13" spans="1:7" ht="12.75" hidden="1">
      <c r="A13" s="249"/>
      <c r="B13" s="249"/>
      <c r="C13" s="249"/>
      <c r="D13" s="249"/>
      <c r="E13" s="249"/>
      <c r="F13" s="249"/>
      <c r="G13" s="249"/>
    </row>
    <row r="14" spans="2:7" ht="12.75" customHeight="1" hidden="1">
      <c r="B14" s="60"/>
      <c r="C14" s="60"/>
      <c r="D14" s="199"/>
      <c r="E14" s="199"/>
      <c r="F14" s="200"/>
      <c r="G14" s="200"/>
    </row>
    <row r="15" spans="2:10" ht="15" hidden="1">
      <c r="B15" s="180"/>
      <c r="C15" s="180"/>
      <c r="D15" s="181"/>
      <c r="E15" s="181"/>
      <c r="F15" s="182"/>
      <c r="G15" s="182"/>
      <c r="H15" s="143"/>
      <c r="I15" s="143"/>
      <c r="J15" s="2"/>
    </row>
    <row r="16" spans="2:10" ht="12.75" hidden="1">
      <c r="B16" s="60"/>
      <c r="C16" s="60"/>
      <c r="D16" s="64"/>
      <c r="E16" s="64"/>
      <c r="F16" s="64"/>
      <c r="G16" s="64"/>
      <c r="H16" s="64"/>
      <c r="I16" s="64"/>
      <c r="J16" s="64"/>
    </row>
    <row r="17" spans="2:10" ht="12.75" hidden="1">
      <c r="B17" s="321"/>
      <c r="C17" s="321"/>
      <c r="D17" s="322"/>
      <c r="E17" s="322"/>
      <c r="F17" s="322"/>
      <c r="G17" s="322"/>
      <c r="H17" s="322"/>
      <c r="I17" s="322"/>
      <c r="J17" s="322"/>
    </row>
    <row r="18" spans="2:10" ht="12.75" hidden="1">
      <c r="B18" s="321"/>
      <c r="C18" s="321"/>
      <c r="D18" s="322"/>
      <c r="E18" s="322"/>
      <c r="F18" s="322"/>
      <c r="G18" s="322"/>
      <c r="H18" s="322"/>
      <c r="I18" s="322"/>
      <c r="J18" s="322"/>
    </row>
    <row r="19" spans="2:10" ht="12.75">
      <c r="B19" s="183"/>
      <c r="C19" s="183"/>
      <c r="D19" s="184"/>
      <c r="E19" s="184"/>
      <c r="F19" s="184"/>
      <c r="G19" s="184"/>
      <c r="H19" s="184"/>
      <c r="I19" s="184"/>
      <c r="J19" s="184"/>
    </row>
    <row r="20" spans="2:10" ht="27.75" customHeight="1">
      <c r="B20" s="319" t="s">
        <v>45</v>
      </c>
      <c r="C20" s="320"/>
      <c r="D20" s="320"/>
      <c r="E20" s="320"/>
      <c r="F20" s="320"/>
      <c r="G20" s="320"/>
      <c r="H20" s="320"/>
      <c r="I20" s="320"/>
      <c r="J20" s="320"/>
    </row>
    <row r="21" spans="2:10" ht="19.5" customHeight="1">
      <c r="B21" s="105"/>
      <c r="C21" s="45"/>
      <c r="D21" s="45"/>
      <c r="E21" s="45"/>
      <c r="F21" s="45"/>
      <c r="G21" s="45"/>
      <c r="H21" s="45"/>
      <c r="I21" s="45"/>
      <c r="J21" s="45"/>
    </row>
    <row r="22" spans="2:13" ht="27.75" customHeight="1">
      <c r="B22" s="134"/>
      <c r="C22" s="134"/>
      <c r="D22" s="47"/>
      <c r="E22" s="47"/>
      <c r="F22" s="47"/>
      <c r="G22" s="47"/>
      <c r="H22" s="185"/>
      <c r="I22" s="185"/>
      <c r="J22" s="186"/>
      <c r="M22" s="113"/>
    </row>
    <row r="23" spans="2:10" ht="15" outlineLevel="1">
      <c r="B23" s="53"/>
      <c r="C23" s="53"/>
      <c r="D23" s="187" t="s">
        <v>59</v>
      </c>
      <c r="E23" s="187"/>
      <c r="F23" s="187"/>
      <c r="G23" s="187"/>
      <c r="H23" s="187" t="s">
        <v>3</v>
      </c>
      <c r="I23" s="187"/>
      <c r="J23" s="187"/>
    </row>
    <row r="24" spans="2:12" ht="38.25" outlineLevel="1">
      <c r="B24" s="53" t="s">
        <v>44</v>
      </c>
      <c r="C24" s="53"/>
      <c r="D24" s="231" t="s">
        <v>186</v>
      </c>
      <c r="E24" s="31"/>
      <c r="F24" s="231" t="s">
        <v>187</v>
      </c>
      <c r="G24" s="31"/>
      <c r="H24" s="231" t="s">
        <v>186</v>
      </c>
      <c r="I24" s="31"/>
      <c r="J24" s="231" t="s">
        <v>187</v>
      </c>
      <c r="L24" s="248"/>
    </row>
    <row r="25" spans="1:12" ht="6.75" customHeight="1" outlineLevel="1">
      <c r="A25" s="47"/>
      <c r="B25" s="53"/>
      <c r="C25" s="53"/>
      <c r="D25" s="203"/>
      <c r="E25" s="203"/>
      <c r="F25" s="203"/>
      <c r="G25" s="203"/>
      <c r="H25" s="203"/>
      <c r="I25" s="203"/>
      <c r="J25" s="203"/>
      <c r="K25" s="47"/>
      <c r="L25" s="202"/>
    </row>
    <row r="26" spans="1:12" s="192" customFormat="1" ht="30" customHeight="1" outlineLevel="1">
      <c r="A26" s="188" t="s">
        <v>85</v>
      </c>
      <c r="B26" s="189"/>
      <c r="C26" s="189"/>
      <c r="D26" s="204"/>
      <c r="E26" s="204"/>
      <c r="F26" s="204"/>
      <c r="G26" s="205"/>
      <c r="H26" s="204"/>
      <c r="I26" s="204"/>
      <c r="J26" s="204"/>
      <c r="K26" s="191"/>
      <c r="L26" s="206"/>
    </row>
    <row r="27" spans="1:15" ht="19.5" customHeight="1" outlineLevel="1">
      <c r="A27" s="47"/>
      <c r="B27" s="39" t="s">
        <v>67</v>
      </c>
      <c r="C27" s="39"/>
      <c r="D27" s="35">
        <v>414826</v>
      </c>
      <c r="E27" s="35"/>
      <c r="F27" s="35">
        <v>410006</v>
      </c>
      <c r="G27" s="35"/>
      <c r="H27" s="35">
        <v>102646.67310024003</v>
      </c>
      <c r="I27" s="35"/>
      <c r="J27" s="35">
        <v>102432.3581582432</v>
      </c>
      <c r="K27" s="47"/>
      <c r="L27" s="311"/>
      <c r="M27" s="233"/>
      <c r="N27" s="209"/>
      <c r="O27" s="210"/>
    </row>
    <row r="28" spans="1:14" ht="19.5" customHeight="1" outlineLevel="1">
      <c r="A28" s="47"/>
      <c r="B28" s="39" t="s">
        <v>153</v>
      </c>
      <c r="C28" s="39"/>
      <c r="D28" s="35">
        <v>145627</v>
      </c>
      <c r="E28" s="35"/>
      <c r="F28" s="35">
        <v>32364</v>
      </c>
      <c r="G28" s="35"/>
      <c r="H28" s="35">
        <v>36034.69180709178</v>
      </c>
      <c r="I28" s="35"/>
      <c r="J28" s="35">
        <v>8085.54225897519</v>
      </c>
      <c r="K28" s="47"/>
      <c r="L28" s="211"/>
      <c r="M28" s="208"/>
      <c r="N28" s="209"/>
    </row>
    <row r="29" spans="1:14" ht="19.5" customHeight="1" outlineLevel="1">
      <c r="A29" s="166"/>
      <c r="B29" s="165" t="s">
        <v>154</v>
      </c>
      <c r="C29" s="39"/>
      <c r="D29" s="232">
        <v>120314</v>
      </c>
      <c r="E29" s="35"/>
      <c r="F29" s="232">
        <v>16393</v>
      </c>
      <c r="G29" s="35"/>
      <c r="H29" s="232">
        <v>29771.113255635566</v>
      </c>
      <c r="I29" s="35"/>
      <c r="J29" s="232">
        <v>4095.4855472556023</v>
      </c>
      <c r="K29" s="47"/>
      <c r="L29" s="212"/>
      <c r="M29" s="213"/>
      <c r="N29" s="209"/>
    </row>
    <row r="30" spans="1:14" s="195" customFormat="1" ht="29.25" customHeight="1" outlineLevel="1">
      <c r="A30" s="188" t="str">
        <f>+'cf'!A2</f>
        <v>SPRAWOZDANIE Z PRZEPŁYWÓW PIENIĘŻNYCH </v>
      </c>
      <c r="B30" s="193"/>
      <c r="C30" s="193"/>
      <c r="D30" s="194"/>
      <c r="E30" s="194"/>
      <c r="F30" s="194"/>
      <c r="G30" s="190"/>
      <c r="H30" s="194"/>
      <c r="I30" s="194"/>
      <c r="J30" s="194"/>
      <c r="K30" s="191"/>
      <c r="L30" s="215"/>
      <c r="M30" s="218"/>
      <c r="N30" s="218"/>
    </row>
    <row r="31" spans="1:14" s="5" customFormat="1" ht="30" customHeight="1" outlineLevel="1">
      <c r="A31" s="47"/>
      <c r="B31" s="39" t="s">
        <v>37</v>
      </c>
      <c r="C31" s="39"/>
      <c r="D31" s="35">
        <v>101337</v>
      </c>
      <c r="E31" s="35"/>
      <c r="F31" s="35">
        <v>83461</v>
      </c>
      <c r="G31" s="35"/>
      <c r="H31" s="35">
        <v>25075.347041793484</v>
      </c>
      <c r="I31" s="35"/>
      <c r="J31" s="35">
        <v>20851.175456566816</v>
      </c>
      <c r="K31" s="47"/>
      <c r="L31" s="233"/>
      <c r="M31" s="219"/>
      <c r="N31" s="217"/>
    </row>
    <row r="32" spans="1:14" s="5" customFormat="1" ht="30" customHeight="1" outlineLevel="1">
      <c r="A32" s="47"/>
      <c r="B32" s="39" t="s">
        <v>38</v>
      </c>
      <c r="C32" s="39"/>
      <c r="D32" s="35">
        <v>180367</v>
      </c>
      <c r="E32" s="35"/>
      <c r="F32" s="35">
        <v>11577</v>
      </c>
      <c r="G32" s="35"/>
      <c r="H32" s="35">
        <v>44630.93559003292</v>
      </c>
      <c r="I32" s="35"/>
      <c r="J32" s="35">
        <v>2892.2976990531392</v>
      </c>
      <c r="K32" s="47"/>
      <c r="L32" s="233"/>
      <c r="M32" s="219"/>
      <c r="N32" s="217"/>
    </row>
    <row r="33" spans="1:14" s="5" customFormat="1" ht="30" customHeight="1" outlineLevel="1">
      <c r="A33" s="47"/>
      <c r="B33" s="39" t="s">
        <v>42</v>
      </c>
      <c r="C33" s="39"/>
      <c r="D33" s="35">
        <v>-199217</v>
      </c>
      <c r="E33" s="35"/>
      <c r="F33" s="35">
        <v>-16368</v>
      </c>
      <c r="G33" s="35"/>
      <c r="H33" s="35">
        <v>-49295.27627248658</v>
      </c>
      <c r="I33" s="35"/>
      <c r="J33" s="35">
        <v>-4089.2397631598674</v>
      </c>
      <c r="K33" s="47"/>
      <c r="L33" s="233"/>
      <c r="M33" s="219"/>
      <c r="N33" s="217"/>
    </row>
    <row r="34" spans="1:14" s="5" customFormat="1" ht="23.25" customHeight="1" outlineLevel="1">
      <c r="A34" s="166"/>
      <c r="B34" s="165" t="s">
        <v>46</v>
      </c>
      <c r="C34" s="39"/>
      <c r="D34" s="232">
        <v>82487</v>
      </c>
      <c r="E34" s="35"/>
      <c r="F34" s="232">
        <v>78670</v>
      </c>
      <c r="G34" s="35"/>
      <c r="H34" s="232">
        <v>20411.00635933982</v>
      </c>
      <c r="I34" s="35"/>
      <c r="J34" s="232">
        <v>19654.23339246009</v>
      </c>
      <c r="K34" s="47"/>
      <c r="L34" s="212"/>
      <c r="M34" s="219"/>
      <c r="N34" s="217"/>
    </row>
    <row r="35" spans="1:14" s="195" customFormat="1" ht="29.25" customHeight="1" outlineLevel="1">
      <c r="A35" s="188" t="s">
        <v>157</v>
      </c>
      <c r="B35" s="152"/>
      <c r="C35" s="152"/>
      <c r="D35" s="194"/>
      <c r="E35" s="194"/>
      <c r="F35" s="194"/>
      <c r="G35" s="194"/>
      <c r="H35" s="194"/>
      <c r="I35" s="194"/>
      <c r="J35" s="194"/>
      <c r="K35" s="191"/>
      <c r="L35" s="215"/>
      <c r="M35" s="220"/>
      <c r="N35" s="218"/>
    </row>
    <row r="36" spans="1:14" s="5" customFormat="1" ht="30" customHeight="1" outlineLevel="1">
      <c r="A36" s="166"/>
      <c r="B36" s="165" t="s">
        <v>158</v>
      </c>
      <c r="C36" s="39"/>
      <c r="D36" s="282">
        <v>2.6111504462268904</v>
      </c>
      <c r="E36" s="35"/>
      <c r="F36" s="282">
        <v>0.3557739686569927</v>
      </c>
      <c r="G36" s="35"/>
      <c r="H36" s="282">
        <v>0.6461164591163464</v>
      </c>
      <c r="I36" s="35"/>
      <c r="J36" s="282">
        <v>0.08888349580458008</v>
      </c>
      <c r="K36" s="47"/>
      <c r="L36" s="212"/>
      <c r="M36" s="212"/>
      <c r="N36" s="217"/>
    </row>
    <row r="37" spans="1:14" s="5" customFormat="1" ht="30" customHeight="1" outlineLevel="1">
      <c r="A37" s="47"/>
      <c r="B37" s="39"/>
      <c r="C37" s="39"/>
      <c r="D37" s="317"/>
      <c r="E37" s="318"/>
      <c r="F37" s="318"/>
      <c r="G37" s="35"/>
      <c r="H37" s="221"/>
      <c r="I37" s="207"/>
      <c r="J37" s="221"/>
      <c r="K37" s="47"/>
      <c r="L37" s="212"/>
      <c r="M37" s="212"/>
      <c r="N37" s="217"/>
    </row>
    <row r="38" spans="1:14" s="5" customFormat="1" ht="30" customHeight="1" outlineLevel="1">
      <c r="A38" s="47"/>
      <c r="B38" s="39" t="s">
        <v>44</v>
      </c>
      <c r="C38" s="39"/>
      <c r="D38" s="187" t="s">
        <v>59</v>
      </c>
      <c r="E38" s="187"/>
      <c r="F38" s="187"/>
      <c r="G38" s="187"/>
      <c r="H38" s="187" t="s">
        <v>3</v>
      </c>
      <c r="I38" s="187"/>
      <c r="J38" s="187"/>
      <c r="K38" s="47"/>
      <c r="L38" s="291"/>
      <c r="M38" s="291"/>
      <c r="N38" s="217"/>
    </row>
    <row r="39" spans="1:14" s="5" customFormat="1" ht="38.25" customHeight="1" outlineLevel="1">
      <c r="A39" s="47"/>
      <c r="B39" s="39"/>
      <c r="C39" s="39"/>
      <c r="D39" s="308" t="s">
        <v>165</v>
      </c>
      <c r="E39" s="187"/>
      <c r="F39" s="308" t="s">
        <v>167</v>
      </c>
      <c r="G39" s="187"/>
      <c r="H39" s="308" t="s">
        <v>165</v>
      </c>
      <c r="I39" s="187"/>
      <c r="J39" s="308" t="s">
        <v>167</v>
      </c>
      <c r="K39" s="47"/>
      <c r="L39" s="212"/>
      <c r="M39" s="212"/>
      <c r="N39" s="217"/>
    </row>
    <row r="40" spans="1:14" s="5" customFormat="1" ht="40.5" customHeight="1" outlineLevel="1">
      <c r="A40" s="188" t="s">
        <v>128</v>
      </c>
      <c r="B40" s="193"/>
      <c r="C40" s="193"/>
      <c r="D40" s="214"/>
      <c r="E40" s="214"/>
      <c r="F40" s="214"/>
      <c r="G40" s="194"/>
      <c r="H40" s="214"/>
      <c r="I40" s="214"/>
      <c r="J40" s="214"/>
      <c r="K40" s="47"/>
      <c r="L40" s="215"/>
      <c r="M40" s="216"/>
      <c r="N40" s="217"/>
    </row>
    <row r="41" spans="1:14" s="5" customFormat="1" ht="19.5" customHeight="1" outlineLevel="1">
      <c r="A41" s="143"/>
      <c r="B41" s="39" t="s">
        <v>83</v>
      </c>
      <c r="C41" s="39"/>
      <c r="D41" s="35">
        <v>1945992</v>
      </c>
      <c r="E41" s="35"/>
      <c r="F41" s="35">
        <v>2066978</v>
      </c>
      <c r="G41" s="35"/>
      <c r="H41" s="35">
        <v>441147.9869423286</v>
      </c>
      <c r="I41" s="35"/>
      <c r="J41" s="35">
        <v>521924.6016715905</v>
      </c>
      <c r="K41" s="47"/>
      <c r="L41" s="233"/>
      <c r="M41" s="213"/>
      <c r="N41" s="217"/>
    </row>
    <row r="42" spans="1:14" s="5" customFormat="1" ht="19.5" customHeight="1" outlineLevel="1">
      <c r="A42" s="47"/>
      <c r="B42" s="39" t="s">
        <v>84</v>
      </c>
      <c r="C42" s="39"/>
      <c r="D42" s="35">
        <v>187831</v>
      </c>
      <c r="E42" s="35"/>
      <c r="F42" s="35">
        <v>95438</v>
      </c>
      <c r="G42" s="35"/>
      <c r="H42" s="35">
        <v>42580.47696771853</v>
      </c>
      <c r="I42" s="35"/>
      <c r="J42" s="35">
        <v>24098.67939297528</v>
      </c>
      <c r="K42" s="47"/>
      <c r="L42" s="212"/>
      <c r="M42" s="212"/>
      <c r="N42" s="217"/>
    </row>
    <row r="43" spans="1:14" s="5" customFormat="1" ht="19.5" customHeight="1" outlineLevel="1">
      <c r="A43" s="47"/>
      <c r="B43" s="39" t="s">
        <v>47</v>
      </c>
      <c r="C43" s="39"/>
      <c r="D43" s="35">
        <v>1852274</v>
      </c>
      <c r="E43" s="35"/>
      <c r="F43" s="35">
        <v>1731960</v>
      </c>
      <c r="G43" s="103"/>
      <c r="H43" s="35">
        <v>419902.5208560029</v>
      </c>
      <c r="I43" s="35"/>
      <c r="J43" s="35">
        <v>437330.50526475266</v>
      </c>
      <c r="K43" s="47"/>
      <c r="L43" s="212"/>
      <c r="M43" s="212"/>
      <c r="N43" s="217"/>
    </row>
    <row r="44" spans="1:14" s="5" customFormat="1" ht="19.5" customHeight="1" outlineLevel="1">
      <c r="A44" s="47"/>
      <c r="B44" s="39" t="s">
        <v>81</v>
      </c>
      <c r="C44" s="39"/>
      <c r="D44" s="35">
        <v>42744</v>
      </c>
      <c r="E44" s="35"/>
      <c r="F44" s="35">
        <v>154069</v>
      </c>
      <c r="G44" s="103"/>
      <c r="H44" s="35">
        <v>9689.880304678998</v>
      </c>
      <c r="I44" s="35"/>
      <c r="J44" s="35">
        <v>38903.365906623236</v>
      </c>
      <c r="K44" s="47"/>
      <c r="L44" s="212"/>
      <c r="M44" s="212"/>
      <c r="N44" s="217"/>
    </row>
    <row r="45" spans="1:14" s="5" customFormat="1" ht="19.5" customHeight="1" outlineLevel="1">
      <c r="A45" s="166"/>
      <c r="B45" s="165" t="s">
        <v>82</v>
      </c>
      <c r="C45" s="39"/>
      <c r="D45" s="232">
        <v>242367</v>
      </c>
      <c r="E45" s="35"/>
      <c r="F45" s="232">
        <v>278737</v>
      </c>
      <c r="G45" s="103"/>
      <c r="H45" s="232">
        <v>54943.55277475517</v>
      </c>
      <c r="I45" s="35"/>
      <c r="J45" s="232">
        <v>70382.79928288261</v>
      </c>
      <c r="K45" s="47"/>
      <c r="L45" s="212"/>
      <c r="M45" s="212"/>
      <c r="N45" s="217"/>
    </row>
    <row r="46" spans="1:14" s="5" customFormat="1" ht="30" customHeight="1" outlineLevel="1">
      <c r="A46" s="47"/>
      <c r="B46" s="39"/>
      <c r="C46" s="39"/>
      <c r="D46" s="221"/>
      <c r="E46" s="207"/>
      <c r="F46" s="221"/>
      <c r="G46" s="35"/>
      <c r="H46" s="221"/>
      <c r="I46" s="207"/>
      <c r="J46" s="221"/>
      <c r="K46" s="47"/>
      <c r="L46" s="212"/>
      <c r="M46" s="212"/>
      <c r="N46" s="217"/>
    </row>
    <row r="47" spans="1:14" s="5" customFormat="1" ht="30" customHeight="1" outlineLevel="1">
      <c r="A47" s="47"/>
      <c r="B47" s="39"/>
      <c r="C47" s="39"/>
      <c r="D47" s="221"/>
      <c r="E47" s="207"/>
      <c r="F47" s="221"/>
      <c r="G47" s="35"/>
      <c r="H47" s="221"/>
      <c r="I47" s="207"/>
      <c r="J47" s="221"/>
      <c r="K47" s="47"/>
      <c r="L47" s="212"/>
      <c r="M47" s="212"/>
      <c r="N47" s="217"/>
    </row>
    <row r="48" spans="1:14" s="5" customFormat="1" ht="30" customHeight="1" outlineLevel="1">
      <c r="A48" s="47"/>
      <c r="B48" s="39"/>
      <c r="C48" s="39"/>
      <c r="D48" s="221"/>
      <c r="E48" s="207"/>
      <c r="F48" s="221"/>
      <c r="G48" s="35"/>
      <c r="H48" s="221"/>
      <c r="I48" s="207"/>
      <c r="J48" s="221"/>
      <c r="K48" s="47"/>
      <c r="L48" s="212"/>
      <c r="M48" s="212"/>
      <c r="N48" s="217"/>
    </row>
    <row r="49" spans="1:11" ht="29.25" customHeight="1">
      <c r="A49" s="166"/>
      <c r="B49" s="229"/>
      <c r="C49" s="47"/>
      <c r="D49" s="230"/>
      <c r="E49" s="222"/>
      <c r="F49" s="230"/>
      <c r="G49" s="196"/>
      <c r="H49" s="228"/>
      <c r="I49" s="207"/>
      <c r="J49" s="228"/>
      <c r="K49" s="47"/>
    </row>
    <row r="50" spans="1:11" ht="21" customHeight="1">
      <c r="A50" s="45"/>
      <c r="B50" s="39"/>
      <c r="C50" s="39"/>
      <c r="D50" s="35"/>
      <c r="E50" s="35"/>
      <c r="F50" s="35"/>
      <c r="G50" s="103"/>
      <c r="H50" s="35"/>
      <c r="I50" s="35"/>
      <c r="J50" s="103"/>
      <c r="K50" s="45"/>
    </row>
    <row r="51" spans="1:11" ht="12.75">
      <c r="A51" s="5"/>
      <c r="B51" s="100"/>
      <c r="C51" s="100"/>
      <c r="D51" s="125"/>
      <c r="E51" s="125"/>
      <c r="F51" s="124"/>
      <c r="G51" s="124"/>
      <c r="H51" s="125"/>
      <c r="I51" s="125"/>
      <c r="J51" s="125"/>
      <c r="K51" s="5"/>
    </row>
    <row r="52" spans="1:11" ht="12.75">
      <c r="A52" s="5"/>
      <c r="B52" s="100"/>
      <c r="C52" s="100"/>
      <c r="D52" s="125"/>
      <c r="E52" s="125"/>
      <c r="F52" s="124"/>
      <c r="G52" s="124"/>
      <c r="H52" s="223"/>
      <c r="I52" s="223"/>
      <c r="J52" s="223"/>
      <c r="K52" s="5"/>
    </row>
    <row r="53" spans="1:11" ht="12.75">
      <c r="A53" s="5"/>
      <c r="B53" s="100"/>
      <c r="C53" s="100"/>
      <c r="D53" s="133"/>
      <c r="E53" s="56"/>
      <c r="F53" s="124"/>
      <c r="G53" s="124"/>
      <c r="H53" s="224"/>
      <c r="I53" s="224"/>
      <c r="J53" s="225"/>
      <c r="K53" s="5"/>
    </row>
    <row r="55" spans="1:2" ht="18">
      <c r="A55" s="54"/>
      <c r="B55" s="275"/>
    </row>
  </sheetData>
  <sheetProtection password="C71E"/>
  <mergeCells count="8">
    <mergeCell ref="D37:F37"/>
    <mergeCell ref="B20:J20"/>
    <mergeCell ref="B17:J17"/>
    <mergeCell ref="B18:J18"/>
    <mergeCell ref="B7:J7"/>
    <mergeCell ref="B10:J10"/>
    <mergeCell ref="B11:H11"/>
    <mergeCell ref="A12:G12"/>
  </mergeCells>
  <printOptions horizontalCentered="1"/>
  <pageMargins left="0.2362204724409449" right="0.2362204724409449" top="0.6299212598425197" bottom="0.5118110236220472" header="0.2362204724409449" footer="0.2755905511811024"/>
  <pageSetup horizontalDpi="1200" verticalDpi="1200" orientation="portrait" paperSize="9" scale="70" r:id="rId1"/>
  <headerFooter alignWithMargins="0">
    <oddHeader>&amp;L&amp;8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78"/>
  <sheetViews>
    <sheetView view="pageBreakPreview" zoomScale="80" zoomScaleNormal="90" zoomScaleSheetLayoutView="80" zoomScalePageLayoutView="0" workbookViewId="0" topLeftCell="A46">
      <selection activeCell="K67" sqref="A66:K67"/>
    </sheetView>
  </sheetViews>
  <sheetFormatPr defaultColWidth="9.140625" defaultRowHeight="12.75" outlineLevelRow="1"/>
  <cols>
    <col min="1" max="1" width="60.57421875" style="73" customWidth="1"/>
    <col min="2" max="2" width="0.85546875" style="73" customWidth="1"/>
    <col min="3" max="3" width="13.8515625" style="73" customWidth="1"/>
    <col min="4" max="4" width="1.57421875" style="93" customWidth="1"/>
    <col min="5" max="5" width="14.00390625" style="73" customWidth="1"/>
    <col min="6" max="6" width="1.421875" style="73" customWidth="1"/>
    <col min="7" max="7" width="13.8515625" style="73" customWidth="1"/>
    <col min="8" max="8" width="1.421875" style="73" customWidth="1"/>
    <col min="9" max="9" width="13.8515625" style="73" customWidth="1"/>
    <col min="10" max="10" width="1.421875" style="73" customWidth="1"/>
    <col min="11" max="11" width="10.140625" style="73" customWidth="1"/>
    <col min="12" max="12" width="10.8515625" style="73" customWidth="1"/>
    <col min="13" max="16" width="10.421875" style="73" bestFit="1" customWidth="1"/>
    <col min="17" max="16384" width="9.140625" style="73" customWidth="1"/>
  </cols>
  <sheetData>
    <row r="2" spans="1:11" s="69" customFormat="1" ht="31.5" customHeight="1">
      <c r="A2" s="328" t="s">
        <v>128</v>
      </c>
      <c r="B2" s="328"/>
      <c r="C2" s="328"/>
      <c r="D2" s="328"/>
      <c r="E2" s="328"/>
      <c r="F2" s="328"/>
      <c r="G2" s="329"/>
      <c r="H2" s="329"/>
      <c r="I2" s="329"/>
      <c r="J2" s="329"/>
      <c r="K2" s="68"/>
    </row>
    <row r="3" spans="1:11" s="69" customFormat="1" ht="45" customHeight="1">
      <c r="A3" s="333" t="s">
        <v>169</v>
      </c>
      <c r="B3" s="335"/>
      <c r="C3" s="335"/>
      <c r="D3" s="335"/>
      <c r="E3" s="335"/>
      <c r="F3" s="335"/>
      <c r="G3" s="335"/>
      <c r="H3" s="335"/>
      <c r="I3" s="335"/>
      <c r="J3" s="335"/>
      <c r="K3" s="68"/>
    </row>
    <row r="4" spans="1:10" s="69" customFormat="1" ht="26.25" customHeight="1">
      <c r="A4" s="330"/>
      <c r="B4" s="330"/>
      <c r="C4" s="330"/>
      <c r="D4" s="330"/>
      <c r="E4" s="330"/>
      <c r="F4" s="330"/>
      <c r="G4" s="331"/>
      <c r="H4" s="331"/>
      <c r="I4" s="331"/>
      <c r="J4" s="331"/>
    </row>
    <row r="5" spans="1:10" ht="67.5" customHeight="1">
      <c r="A5" s="71"/>
      <c r="B5" s="71"/>
      <c r="C5" s="71"/>
      <c r="D5" s="71"/>
      <c r="E5" s="71"/>
      <c r="F5" s="71"/>
      <c r="G5" s="72"/>
      <c r="H5" s="72"/>
      <c r="I5" s="72"/>
      <c r="J5" s="72"/>
    </row>
    <row r="6" spans="1:11" s="72" customFormat="1" ht="32.25" customHeight="1" outlineLevel="1">
      <c r="A6" s="74" t="s">
        <v>63</v>
      </c>
      <c r="B6" s="75"/>
      <c r="C6" s="292" t="s">
        <v>165</v>
      </c>
      <c r="D6" s="293"/>
      <c r="E6" s="292" t="s">
        <v>166</v>
      </c>
      <c r="F6" s="75"/>
      <c r="G6" s="158" t="s">
        <v>167</v>
      </c>
      <c r="H6" s="71"/>
      <c r="I6" s="158" t="s">
        <v>168</v>
      </c>
      <c r="J6" s="71"/>
      <c r="K6" s="75"/>
    </row>
    <row r="7" spans="2:11" s="76" customFormat="1" ht="13.5" customHeight="1" outlineLevel="1">
      <c r="B7" s="77"/>
      <c r="C7" s="78"/>
      <c r="D7" s="77"/>
      <c r="E7" s="77"/>
      <c r="F7" s="77"/>
      <c r="G7" s="78"/>
      <c r="H7" s="78"/>
      <c r="I7" s="78"/>
      <c r="J7" s="79"/>
      <c r="K7" s="80"/>
    </row>
    <row r="8" spans="1:11" s="83" customFormat="1" ht="29.25" customHeight="1" outlineLevel="1">
      <c r="A8" s="235" t="s">
        <v>108</v>
      </c>
      <c r="B8" s="81"/>
      <c r="C8" s="236">
        <v>1945992</v>
      </c>
      <c r="D8" s="176"/>
      <c r="E8" s="236">
        <v>1956512</v>
      </c>
      <c r="F8" s="81"/>
      <c r="G8" s="236">
        <v>2066978</v>
      </c>
      <c r="H8" s="176"/>
      <c r="I8" s="236">
        <v>2081620</v>
      </c>
      <c r="J8" s="81"/>
      <c r="K8" s="82"/>
    </row>
    <row r="9" spans="1:11" s="69" customFormat="1" ht="20.25" customHeight="1" outlineLevel="1">
      <c r="A9" s="84" t="s">
        <v>15</v>
      </c>
      <c r="B9" s="84"/>
      <c r="C9" s="85">
        <v>1243206</v>
      </c>
      <c r="D9" s="84"/>
      <c r="E9" s="85">
        <v>1249986</v>
      </c>
      <c r="F9" s="84"/>
      <c r="G9" s="226">
        <v>1338931</v>
      </c>
      <c r="H9" s="85"/>
      <c r="I9" s="85">
        <v>1353684</v>
      </c>
      <c r="J9" s="85"/>
      <c r="K9" s="68"/>
    </row>
    <row r="10" spans="1:11" s="69" customFormat="1" ht="20.25" customHeight="1" outlineLevel="1">
      <c r="A10" s="84" t="s">
        <v>121</v>
      </c>
      <c r="B10" s="84"/>
      <c r="C10" s="85">
        <v>2868</v>
      </c>
      <c r="D10" s="84"/>
      <c r="E10" s="85">
        <v>3340</v>
      </c>
      <c r="F10" s="84"/>
      <c r="G10" s="226">
        <v>4497</v>
      </c>
      <c r="H10" s="85"/>
      <c r="I10" s="85">
        <v>4541</v>
      </c>
      <c r="J10" s="85"/>
      <c r="K10" s="68"/>
    </row>
    <row r="11" spans="1:11" s="69" customFormat="1" ht="20.25" customHeight="1" hidden="1" outlineLevel="1">
      <c r="A11" s="84" t="s">
        <v>16</v>
      </c>
      <c r="B11" s="84"/>
      <c r="C11" s="85"/>
      <c r="D11" s="84"/>
      <c r="E11" s="85"/>
      <c r="F11" s="84"/>
      <c r="G11" s="226"/>
      <c r="H11" s="85"/>
      <c r="I11" s="85"/>
      <c r="J11" s="85"/>
      <c r="K11" s="68"/>
    </row>
    <row r="12" spans="1:11" s="69" customFormat="1" ht="18.75" customHeight="1" outlineLevel="1">
      <c r="A12" s="84" t="s">
        <v>90</v>
      </c>
      <c r="B12" s="84"/>
      <c r="C12" s="85">
        <v>469506</v>
      </c>
      <c r="D12" s="84"/>
      <c r="E12" s="85">
        <v>469506</v>
      </c>
      <c r="F12" s="84"/>
      <c r="G12" s="226">
        <v>470370</v>
      </c>
      <c r="H12" s="85"/>
      <c r="I12" s="85">
        <v>470385</v>
      </c>
      <c r="J12" s="85"/>
      <c r="K12" s="68"/>
    </row>
    <row r="13" spans="1:11" s="69" customFormat="1" ht="19.5" customHeight="1" hidden="1" outlineLevel="1">
      <c r="A13" s="84" t="s">
        <v>71</v>
      </c>
      <c r="B13" s="84"/>
      <c r="C13" s="85"/>
      <c r="D13" s="84"/>
      <c r="E13" s="85"/>
      <c r="F13" s="84"/>
      <c r="G13" s="226"/>
      <c r="H13" s="85"/>
      <c r="I13" s="85"/>
      <c r="J13" s="85"/>
      <c r="K13" s="68"/>
    </row>
    <row r="14" spans="1:11" s="69" customFormat="1" ht="19.5" customHeight="1" outlineLevel="1">
      <c r="A14" s="84" t="s">
        <v>72</v>
      </c>
      <c r="B14" s="84"/>
      <c r="C14" s="85">
        <v>347</v>
      </c>
      <c r="D14" s="84"/>
      <c r="E14" s="85">
        <v>362</v>
      </c>
      <c r="F14" s="84"/>
      <c r="G14" s="226">
        <v>333</v>
      </c>
      <c r="H14" s="85"/>
      <c r="I14" s="85">
        <v>346</v>
      </c>
      <c r="J14" s="85"/>
      <c r="K14" s="68"/>
    </row>
    <row r="15" spans="1:11" s="69" customFormat="1" ht="19.5" customHeight="1" outlineLevel="1">
      <c r="A15" s="84" t="s">
        <v>70</v>
      </c>
      <c r="B15" s="84"/>
      <c r="C15" s="87">
        <v>229601</v>
      </c>
      <c r="D15" s="84"/>
      <c r="E15" s="87">
        <v>232854</v>
      </c>
      <c r="F15" s="84"/>
      <c r="G15" s="226">
        <v>252316</v>
      </c>
      <c r="H15" s="85"/>
      <c r="I15" s="87">
        <v>252112</v>
      </c>
      <c r="J15" s="85"/>
      <c r="K15" s="68"/>
    </row>
    <row r="16" spans="1:11" s="69" customFormat="1" ht="20.25" customHeight="1" outlineLevel="1">
      <c r="A16" s="84" t="s">
        <v>17</v>
      </c>
      <c r="B16" s="84"/>
      <c r="C16" s="85">
        <v>464</v>
      </c>
      <c r="D16" s="84"/>
      <c r="E16" s="85">
        <v>464</v>
      </c>
      <c r="F16" s="84"/>
      <c r="G16" s="226">
        <v>531</v>
      </c>
      <c r="H16" s="85"/>
      <c r="I16" s="85">
        <v>552</v>
      </c>
      <c r="J16" s="85"/>
      <c r="K16" s="68"/>
    </row>
    <row r="17" spans="1:11" s="69" customFormat="1" ht="20.25" customHeight="1" hidden="1" outlineLevel="1">
      <c r="A17" s="84" t="s">
        <v>151</v>
      </c>
      <c r="B17" s="84"/>
      <c r="C17" s="85"/>
      <c r="D17" s="84"/>
      <c r="E17" s="226"/>
      <c r="F17" s="84"/>
      <c r="G17" s="85"/>
      <c r="H17" s="85"/>
      <c r="I17" s="85"/>
      <c r="J17" s="85"/>
      <c r="K17" s="68"/>
    </row>
    <row r="18" spans="2:11" s="69" customFormat="1" ht="20.25" customHeight="1" outlineLevel="1">
      <c r="B18" s="84"/>
      <c r="C18" s="85"/>
      <c r="D18" s="84"/>
      <c r="E18" s="226"/>
      <c r="F18" s="84"/>
      <c r="G18" s="85"/>
      <c r="H18" s="85"/>
      <c r="I18" s="85"/>
      <c r="J18" s="85"/>
      <c r="K18" s="68"/>
    </row>
    <row r="19" spans="1:11" s="83" customFormat="1" ht="27.75" customHeight="1" outlineLevel="1">
      <c r="A19" s="235" t="s">
        <v>147</v>
      </c>
      <c r="B19" s="81"/>
      <c r="C19" s="237">
        <v>187831</v>
      </c>
      <c r="D19" s="95">
        <v>0</v>
      </c>
      <c r="E19" s="237">
        <v>247917</v>
      </c>
      <c r="F19" s="81"/>
      <c r="G19" s="237">
        <v>95438</v>
      </c>
      <c r="H19" s="95"/>
      <c r="I19" s="237">
        <v>175624</v>
      </c>
      <c r="J19" s="81"/>
      <c r="K19" s="82"/>
    </row>
    <row r="20" spans="1:11" s="69" customFormat="1" ht="21.75" customHeight="1" outlineLevel="1">
      <c r="A20" s="84" t="s">
        <v>18</v>
      </c>
      <c r="B20" s="84"/>
      <c r="C20" s="85">
        <v>3168</v>
      </c>
      <c r="D20" s="84"/>
      <c r="E20" s="85">
        <v>3172</v>
      </c>
      <c r="F20" s="84"/>
      <c r="G20" s="226">
        <v>3444</v>
      </c>
      <c r="H20" s="85"/>
      <c r="I20" s="85">
        <v>3373</v>
      </c>
      <c r="J20" s="85"/>
      <c r="K20" s="177"/>
    </row>
    <row r="21" spans="1:11" s="69" customFormat="1" ht="21.75" customHeight="1" outlineLevel="1">
      <c r="A21" s="84" t="s">
        <v>73</v>
      </c>
      <c r="B21" s="84"/>
      <c r="C21" s="85">
        <v>34837</v>
      </c>
      <c r="D21" s="84"/>
      <c r="E21" s="85">
        <v>33868</v>
      </c>
      <c r="F21" s="84"/>
      <c r="G21" s="226">
        <v>25112</v>
      </c>
      <c r="H21" s="85"/>
      <c r="I21" s="85">
        <v>34332</v>
      </c>
      <c r="J21" s="85"/>
      <c r="K21" s="177"/>
    </row>
    <row r="22" spans="1:11" s="69" customFormat="1" ht="21.75" customHeight="1" outlineLevel="1">
      <c r="A22" s="84" t="s">
        <v>102</v>
      </c>
      <c r="B22" s="84"/>
      <c r="C22" s="87">
        <v>1003</v>
      </c>
      <c r="D22" s="84"/>
      <c r="E22" s="87">
        <v>0</v>
      </c>
      <c r="F22" s="84"/>
      <c r="G22" s="226">
        <v>3753</v>
      </c>
      <c r="H22" s="85"/>
      <c r="I22" s="87">
        <v>927</v>
      </c>
      <c r="J22" s="85"/>
      <c r="K22" s="177"/>
    </row>
    <row r="23" spans="1:11" s="69" customFormat="1" ht="28.5" customHeight="1" outlineLevel="1">
      <c r="A23" s="84" t="s">
        <v>101</v>
      </c>
      <c r="B23" s="84"/>
      <c r="C23" s="85">
        <v>36693</v>
      </c>
      <c r="D23" s="84"/>
      <c r="E23" s="85">
        <v>51662</v>
      </c>
      <c r="F23" s="84"/>
      <c r="G23" s="226">
        <v>33767</v>
      </c>
      <c r="H23" s="85"/>
      <c r="I23" s="85">
        <v>37435</v>
      </c>
      <c r="J23" s="85"/>
      <c r="K23" s="177"/>
    </row>
    <row r="24" spans="1:11" s="69" customFormat="1" ht="28.5" hidden="1" outlineLevel="1">
      <c r="A24" s="84" t="s">
        <v>89</v>
      </c>
      <c r="B24" s="84"/>
      <c r="C24" s="85"/>
      <c r="D24" s="84"/>
      <c r="E24" s="85">
        <v>0</v>
      </c>
      <c r="F24" s="84"/>
      <c r="G24" s="226">
        <v>0</v>
      </c>
      <c r="H24" s="85"/>
      <c r="I24" s="85">
        <v>0</v>
      </c>
      <c r="J24" s="85"/>
      <c r="K24" s="68"/>
    </row>
    <row r="25" spans="1:11" s="69" customFormat="1" ht="21.75" customHeight="1" outlineLevel="1">
      <c r="A25" s="84" t="s">
        <v>19</v>
      </c>
      <c r="B25" s="84"/>
      <c r="C25" s="85">
        <v>112130</v>
      </c>
      <c r="D25" s="84"/>
      <c r="E25" s="85">
        <v>159215</v>
      </c>
      <c r="F25" s="84"/>
      <c r="G25" s="226">
        <v>29362</v>
      </c>
      <c r="H25" s="85"/>
      <c r="I25" s="85">
        <v>99557</v>
      </c>
      <c r="J25" s="85"/>
      <c r="K25" s="68"/>
    </row>
    <row r="26" spans="2:11" s="69" customFormat="1" ht="13.5" customHeight="1" outlineLevel="1">
      <c r="B26" s="84"/>
      <c r="C26" s="87"/>
      <c r="D26" s="84"/>
      <c r="E26" s="226"/>
      <c r="F26" s="84"/>
      <c r="G26" s="85"/>
      <c r="H26" s="85"/>
      <c r="I26" s="85"/>
      <c r="J26" s="85"/>
      <c r="K26" s="68"/>
    </row>
    <row r="27" spans="1:11" s="69" customFormat="1" ht="21.75" customHeight="1" outlineLevel="1">
      <c r="A27" s="296" t="s">
        <v>188</v>
      </c>
      <c r="B27" s="84"/>
      <c r="C27" s="312">
        <v>3562</v>
      </c>
      <c r="D27" s="297"/>
      <c r="E27" s="313">
        <v>20148</v>
      </c>
      <c r="F27" s="297"/>
      <c r="G27" s="312">
        <v>2350</v>
      </c>
      <c r="H27" s="99"/>
      <c r="I27" s="312">
        <v>0</v>
      </c>
      <c r="J27" s="85"/>
      <c r="K27" s="68"/>
    </row>
    <row r="28" spans="1:11" s="69" customFormat="1" ht="14.25" outlineLevel="1">
      <c r="A28" s="84"/>
      <c r="B28" s="84"/>
      <c r="C28" s="85"/>
      <c r="D28" s="84"/>
      <c r="E28" s="84"/>
      <c r="F28" s="84"/>
      <c r="G28" s="85"/>
      <c r="H28" s="85"/>
      <c r="I28" s="85"/>
      <c r="J28" s="85"/>
      <c r="K28" s="68"/>
    </row>
    <row r="29" spans="1:11" s="92" customFormat="1" ht="21" customHeight="1" outlineLevel="1">
      <c r="A29" s="159" t="s">
        <v>109</v>
      </c>
      <c r="B29" s="88"/>
      <c r="C29" s="160">
        <v>2137385</v>
      </c>
      <c r="D29" s="89"/>
      <c r="E29" s="160">
        <v>2224577</v>
      </c>
      <c r="F29" s="88"/>
      <c r="G29" s="160">
        <v>2164766</v>
      </c>
      <c r="H29" s="89"/>
      <c r="I29" s="160">
        <v>2257244</v>
      </c>
      <c r="J29" s="90"/>
      <c r="K29" s="91"/>
    </row>
    <row r="30" spans="1:11" s="92" customFormat="1" ht="21" customHeight="1" outlineLevel="1">
      <c r="A30" s="88"/>
      <c r="B30" s="88"/>
      <c r="C30" s="89"/>
      <c r="D30" s="88"/>
      <c r="E30" s="88"/>
      <c r="F30" s="88"/>
      <c r="G30" s="89"/>
      <c r="H30" s="89"/>
      <c r="I30" s="89"/>
      <c r="J30" s="90"/>
      <c r="K30" s="91"/>
    </row>
    <row r="31" spans="1:11" ht="32.25" customHeight="1" outlineLevel="1">
      <c r="A31" s="327"/>
      <c r="B31" s="327"/>
      <c r="C31" s="327"/>
      <c r="D31" s="327"/>
      <c r="E31" s="327"/>
      <c r="F31" s="327"/>
      <c r="G31" s="327"/>
      <c r="H31" s="327"/>
      <c r="I31" s="327"/>
      <c r="J31" s="327"/>
      <c r="K31" s="93"/>
    </row>
    <row r="32" spans="1:11" ht="22.5" customHeight="1" outlineLevel="1">
      <c r="A32" s="6"/>
      <c r="B32" s="6"/>
      <c r="C32" s="6"/>
      <c r="D32" s="6"/>
      <c r="E32" s="6"/>
      <c r="F32" s="6"/>
      <c r="G32" s="6"/>
      <c r="H32" s="6"/>
      <c r="I32" s="6"/>
      <c r="J32" s="6"/>
      <c r="K32" s="93"/>
    </row>
    <row r="33" spans="1:10" s="69" customFormat="1" ht="38.25" customHeight="1">
      <c r="A33" s="328" t="s">
        <v>132</v>
      </c>
      <c r="B33" s="328"/>
      <c r="C33" s="328"/>
      <c r="D33" s="328"/>
      <c r="E33" s="328"/>
      <c r="F33" s="328"/>
      <c r="G33" s="336"/>
      <c r="H33" s="336"/>
      <c r="I33" s="336"/>
      <c r="J33" s="336"/>
    </row>
    <row r="34" spans="1:10" s="69" customFormat="1" ht="36" customHeight="1">
      <c r="A34" s="333" t="s">
        <v>169</v>
      </c>
      <c r="B34" s="334"/>
      <c r="C34" s="334"/>
      <c r="D34" s="334"/>
      <c r="E34" s="334"/>
      <c r="F34" s="334"/>
      <c r="G34" s="334"/>
      <c r="H34" s="334"/>
      <c r="I34" s="334"/>
      <c r="J34" s="334"/>
    </row>
    <row r="35" spans="1:10" s="69" customFormat="1" ht="30.75" customHeight="1">
      <c r="A35" s="332"/>
      <c r="B35" s="331"/>
      <c r="C35" s="331"/>
      <c r="D35" s="331"/>
      <c r="E35" s="331"/>
      <c r="F35" s="331"/>
      <c r="G35" s="331"/>
      <c r="H35" s="331"/>
      <c r="I35" s="331"/>
      <c r="J35" s="331"/>
    </row>
    <row r="36" spans="1:10" ht="75" customHeight="1">
      <c r="A36" s="71"/>
      <c r="B36" s="72"/>
      <c r="C36" s="72"/>
      <c r="D36" s="75"/>
      <c r="E36" s="72"/>
      <c r="F36" s="72"/>
      <c r="G36" s="72"/>
      <c r="H36" s="72"/>
      <c r="I36" s="72"/>
      <c r="J36" s="72"/>
    </row>
    <row r="37" spans="1:11" ht="35.25" customHeight="1">
      <c r="A37" s="70" t="s">
        <v>64</v>
      </c>
      <c r="B37" s="94"/>
      <c r="C37" s="292" t="s">
        <v>165</v>
      </c>
      <c r="D37" s="294"/>
      <c r="E37" s="292" t="s">
        <v>166</v>
      </c>
      <c r="F37" s="71"/>
      <c r="G37" s="158" t="s">
        <v>167</v>
      </c>
      <c r="H37" s="71"/>
      <c r="I37" s="158" t="s">
        <v>168</v>
      </c>
      <c r="J37" s="71"/>
      <c r="K37" s="93"/>
    </row>
    <row r="38" spans="2:11" s="69" customFormat="1" ht="12" customHeight="1" outlineLevel="1">
      <c r="B38" s="88"/>
      <c r="C38" s="78"/>
      <c r="D38" s="88"/>
      <c r="E38" s="88"/>
      <c r="F38" s="88"/>
      <c r="G38" s="78"/>
      <c r="H38" s="78"/>
      <c r="I38" s="78"/>
      <c r="J38" s="86"/>
      <c r="K38" s="68"/>
    </row>
    <row r="39" spans="1:11" s="83" customFormat="1" ht="21.75" customHeight="1">
      <c r="A39" s="235" t="s">
        <v>110</v>
      </c>
      <c r="B39" s="81"/>
      <c r="C39" s="237">
        <v>1852274</v>
      </c>
      <c r="D39" s="81"/>
      <c r="E39" s="237">
        <v>1785697</v>
      </c>
      <c r="F39" s="81"/>
      <c r="G39" s="237">
        <v>1731960</v>
      </c>
      <c r="H39" s="95"/>
      <c r="I39" s="237">
        <v>1737913</v>
      </c>
      <c r="J39" s="95"/>
      <c r="K39" s="82"/>
    </row>
    <row r="40" spans="1:11" s="69" customFormat="1" ht="24.75" customHeight="1">
      <c r="A40" s="84" t="s">
        <v>20</v>
      </c>
      <c r="B40" s="84"/>
      <c r="C40" s="85">
        <v>517754</v>
      </c>
      <c r="D40" s="84"/>
      <c r="E40" s="85">
        <v>517754</v>
      </c>
      <c r="F40" s="84"/>
      <c r="G40" s="226">
        <v>517754</v>
      </c>
      <c r="H40" s="85"/>
      <c r="I40" s="85">
        <v>517754</v>
      </c>
      <c r="J40" s="85"/>
      <c r="K40" s="68"/>
    </row>
    <row r="41" spans="1:11" s="69" customFormat="1" ht="24.75" customHeight="1">
      <c r="A41" s="84" t="s">
        <v>74</v>
      </c>
      <c r="B41" s="84"/>
      <c r="C41" s="85">
        <v>133333</v>
      </c>
      <c r="D41" s="84"/>
      <c r="E41" s="85">
        <v>133333</v>
      </c>
      <c r="F41" s="84"/>
      <c r="G41" s="226">
        <v>133333</v>
      </c>
      <c r="H41" s="85"/>
      <c r="I41" s="85">
        <v>133333</v>
      </c>
      <c r="J41" s="85"/>
      <c r="K41" s="68"/>
    </row>
    <row r="42" spans="1:11" s="69" customFormat="1" ht="24.75" customHeight="1" hidden="1">
      <c r="A42" s="84" t="s">
        <v>74</v>
      </c>
      <c r="B42" s="84"/>
      <c r="C42" s="85"/>
      <c r="D42" s="84"/>
      <c r="E42" s="85"/>
      <c r="F42" s="84"/>
      <c r="G42" s="226">
        <v>0</v>
      </c>
      <c r="H42" s="85"/>
      <c r="I42" s="85"/>
      <c r="J42" s="85"/>
      <c r="K42" s="68"/>
    </row>
    <row r="43" spans="1:11" s="69" customFormat="1" ht="24.75" customHeight="1">
      <c r="A43" s="84" t="s">
        <v>140</v>
      </c>
      <c r="B43" s="84"/>
      <c r="C43" s="87">
        <v>1201187</v>
      </c>
      <c r="D43" s="84"/>
      <c r="E43" s="87">
        <v>1134610</v>
      </c>
      <c r="F43" s="84"/>
      <c r="G43" s="226">
        <v>1080873</v>
      </c>
      <c r="H43" s="85"/>
      <c r="I43" s="87">
        <v>1086826</v>
      </c>
      <c r="J43" s="85"/>
      <c r="K43" s="68"/>
    </row>
    <row r="44" spans="1:11" s="97" customFormat="1" ht="27.75" customHeight="1">
      <c r="A44" s="235" t="s">
        <v>81</v>
      </c>
      <c r="B44" s="81"/>
      <c r="C44" s="237">
        <v>42744</v>
      </c>
      <c r="D44" s="95">
        <v>0</v>
      </c>
      <c r="E44" s="238">
        <v>47931</v>
      </c>
      <c r="F44" s="81"/>
      <c r="G44" s="237">
        <v>154069</v>
      </c>
      <c r="H44" s="95"/>
      <c r="I44" s="237">
        <v>246372</v>
      </c>
      <c r="J44" s="95"/>
      <c r="K44" s="96"/>
    </row>
    <row r="45" spans="1:13" s="69" customFormat="1" ht="24.75" customHeight="1">
      <c r="A45" s="84" t="s">
        <v>21</v>
      </c>
      <c r="B45" s="84"/>
      <c r="C45" s="85">
        <v>0</v>
      </c>
      <c r="D45" s="84"/>
      <c r="E45" s="85">
        <v>0</v>
      </c>
      <c r="F45" s="84"/>
      <c r="G45" s="226">
        <v>93830</v>
      </c>
      <c r="H45" s="85"/>
      <c r="I45" s="85">
        <v>187856</v>
      </c>
      <c r="J45" s="85"/>
      <c r="K45" s="177"/>
      <c r="L45" s="98"/>
      <c r="M45" s="98"/>
    </row>
    <row r="46" spans="1:11" s="69" customFormat="1" ht="24.75" customHeight="1">
      <c r="A46" s="84" t="s">
        <v>22</v>
      </c>
      <c r="B46" s="84"/>
      <c r="C46" s="87">
        <v>24305</v>
      </c>
      <c r="D46" s="84"/>
      <c r="E46" s="87">
        <v>29624</v>
      </c>
      <c r="F46" s="84"/>
      <c r="G46" s="226">
        <v>40170</v>
      </c>
      <c r="H46" s="85"/>
      <c r="I46" s="87">
        <v>37663</v>
      </c>
      <c r="J46" s="85"/>
      <c r="K46" s="177"/>
    </row>
    <row r="47" spans="1:11" s="69" customFormat="1" ht="24.75" customHeight="1">
      <c r="A47" s="84" t="s">
        <v>77</v>
      </c>
      <c r="B47" s="84"/>
      <c r="C47" s="85">
        <v>469</v>
      </c>
      <c r="D47" s="84"/>
      <c r="E47" s="85">
        <v>337</v>
      </c>
      <c r="F47" s="84"/>
      <c r="G47" s="226">
        <v>333</v>
      </c>
      <c r="H47" s="85"/>
      <c r="I47" s="85">
        <v>359</v>
      </c>
      <c r="J47" s="85"/>
      <c r="K47" s="68"/>
    </row>
    <row r="48" spans="1:11" s="69" customFormat="1" ht="24.75" customHeight="1">
      <c r="A48" s="84" t="s">
        <v>23</v>
      </c>
      <c r="B48" s="84"/>
      <c r="C48" s="85">
        <v>17970</v>
      </c>
      <c r="D48" s="84"/>
      <c r="E48" s="85">
        <v>17970</v>
      </c>
      <c r="F48" s="84"/>
      <c r="G48" s="226">
        <v>19736</v>
      </c>
      <c r="H48" s="85"/>
      <c r="I48" s="85">
        <v>20494</v>
      </c>
      <c r="J48" s="85"/>
      <c r="K48" s="177"/>
    </row>
    <row r="49" spans="1:12" s="69" customFormat="1" ht="24.75" customHeight="1" hidden="1">
      <c r="A49" s="84" t="s">
        <v>24</v>
      </c>
      <c r="B49" s="84"/>
      <c r="C49" s="85">
        <v>0</v>
      </c>
      <c r="D49" s="84"/>
      <c r="E49" s="226">
        <v>0</v>
      </c>
      <c r="F49" s="84"/>
      <c r="G49" s="85">
        <v>0</v>
      </c>
      <c r="H49" s="85"/>
      <c r="I49" s="85">
        <v>0</v>
      </c>
      <c r="J49" s="85"/>
      <c r="K49" s="68"/>
      <c r="L49" s="98"/>
    </row>
    <row r="50" spans="1:11" s="97" customFormat="1" ht="25.5" customHeight="1">
      <c r="A50" s="235" t="s">
        <v>82</v>
      </c>
      <c r="B50" s="81"/>
      <c r="C50" s="237">
        <v>242367</v>
      </c>
      <c r="D50" s="95"/>
      <c r="E50" s="237">
        <v>390949</v>
      </c>
      <c r="F50" s="81"/>
      <c r="G50" s="237">
        <v>278737</v>
      </c>
      <c r="H50" s="95"/>
      <c r="I50" s="237">
        <v>272959</v>
      </c>
      <c r="J50" s="95"/>
      <c r="K50" s="96"/>
    </row>
    <row r="51" spans="1:13" s="69" customFormat="1" ht="26.25" customHeight="1">
      <c r="A51" s="84" t="s">
        <v>150</v>
      </c>
      <c r="B51" s="84"/>
      <c r="C51" s="85">
        <v>110598</v>
      </c>
      <c r="D51" s="84"/>
      <c r="E51" s="85">
        <v>298491</v>
      </c>
      <c r="F51" s="84"/>
      <c r="G51" s="226">
        <v>204236</v>
      </c>
      <c r="H51" s="85"/>
      <c r="I51" s="85">
        <v>204109</v>
      </c>
      <c r="J51" s="85"/>
      <c r="K51" s="177"/>
      <c r="L51" s="98"/>
      <c r="M51" s="98"/>
    </row>
    <row r="52" spans="1:11" s="69" customFormat="1" ht="26.25" customHeight="1">
      <c r="A52" s="234" t="s">
        <v>117</v>
      </c>
      <c r="B52" s="84"/>
      <c r="C52" s="87">
        <v>110598</v>
      </c>
      <c r="D52" s="84"/>
      <c r="E52" s="87">
        <v>110498</v>
      </c>
      <c r="F52" s="84"/>
      <c r="G52" s="226">
        <v>110418</v>
      </c>
      <c r="H52" s="85"/>
      <c r="I52" s="87">
        <v>110411</v>
      </c>
      <c r="J52" s="85"/>
      <c r="K52" s="68"/>
    </row>
    <row r="53" spans="1:11" s="69" customFormat="1" ht="26.25" customHeight="1">
      <c r="A53" s="84" t="s">
        <v>75</v>
      </c>
      <c r="B53" s="84"/>
      <c r="C53" s="85">
        <v>27792</v>
      </c>
      <c r="D53" s="84"/>
      <c r="E53" s="85">
        <v>30249</v>
      </c>
      <c r="F53" s="84"/>
      <c r="G53" s="226">
        <v>35283</v>
      </c>
      <c r="H53" s="85"/>
      <c r="I53" s="85">
        <v>21398</v>
      </c>
      <c r="J53" s="85"/>
      <c r="K53" s="177"/>
    </row>
    <row r="54" spans="1:11" s="69" customFormat="1" ht="26.25" customHeight="1">
      <c r="A54" s="84" t="s">
        <v>76</v>
      </c>
      <c r="B54" s="84"/>
      <c r="C54" s="87">
        <v>20980</v>
      </c>
      <c r="D54" s="84"/>
      <c r="E54" s="87">
        <v>5228</v>
      </c>
      <c r="F54" s="84"/>
      <c r="G54" s="226">
        <v>1735</v>
      </c>
      <c r="H54" s="85"/>
      <c r="I54" s="87">
        <v>3975</v>
      </c>
      <c r="J54" s="85"/>
      <c r="K54" s="68"/>
    </row>
    <row r="55" spans="1:14" s="69" customFormat="1" ht="26.25" customHeight="1">
      <c r="A55" s="84" t="s">
        <v>125</v>
      </c>
      <c r="B55" s="84"/>
      <c r="C55" s="85">
        <v>71618</v>
      </c>
      <c r="D55" s="84"/>
      <c r="E55" s="85">
        <v>48425</v>
      </c>
      <c r="F55" s="84"/>
      <c r="G55" s="226">
        <v>28888</v>
      </c>
      <c r="H55" s="85"/>
      <c r="I55" s="85">
        <v>37181</v>
      </c>
      <c r="J55" s="85"/>
      <c r="K55" s="177"/>
      <c r="N55" s="98"/>
    </row>
    <row r="56" spans="1:14" s="69" customFormat="1" ht="31.5" customHeight="1" hidden="1">
      <c r="A56" s="234" t="s">
        <v>118</v>
      </c>
      <c r="B56" s="84"/>
      <c r="C56" s="85"/>
      <c r="D56" s="84"/>
      <c r="E56" s="85"/>
      <c r="F56" s="84"/>
      <c r="G56" s="226"/>
      <c r="H56" s="85"/>
      <c r="I56" s="85"/>
      <c r="J56" s="85"/>
      <c r="K56" s="68"/>
      <c r="N56" s="98"/>
    </row>
    <row r="57" spans="1:11" s="69" customFormat="1" ht="26.25" customHeight="1">
      <c r="A57" s="84" t="s">
        <v>23</v>
      </c>
      <c r="B57" s="84"/>
      <c r="C57" s="85">
        <v>3754</v>
      </c>
      <c r="D57" s="84"/>
      <c r="E57" s="85">
        <v>3884</v>
      </c>
      <c r="F57" s="84"/>
      <c r="G57" s="226">
        <v>4527</v>
      </c>
      <c r="H57" s="85"/>
      <c r="I57" s="85">
        <v>4540</v>
      </c>
      <c r="J57" s="85"/>
      <c r="K57" s="177"/>
    </row>
    <row r="58" spans="1:11" s="69" customFormat="1" ht="26.25" customHeight="1">
      <c r="A58" s="84" t="s">
        <v>24</v>
      </c>
      <c r="B58" s="84"/>
      <c r="C58" s="85">
        <v>7625</v>
      </c>
      <c r="D58" s="84"/>
      <c r="E58" s="85">
        <v>4672</v>
      </c>
      <c r="F58" s="84"/>
      <c r="G58" s="226">
        <v>4068</v>
      </c>
      <c r="H58" s="85"/>
      <c r="I58" s="85">
        <v>1756</v>
      </c>
      <c r="J58" s="85"/>
      <c r="K58" s="177"/>
    </row>
    <row r="59" spans="1:11" s="97" customFormat="1" ht="32.25" customHeight="1" hidden="1">
      <c r="A59" s="278" t="s">
        <v>78</v>
      </c>
      <c r="B59" s="96"/>
      <c r="C59" s="99"/>
      <c r="D59" s="96"/>
      <c r="E59" s="227"/>
      <c r="F59" s="96"/>
      <c r="G59" s="99"/>
      <c r="H59" s="99"/>
      <c r="I59" s="99"/>
      <c r="J59" s="99"/>
      <c r="K59" s="96"/>
    </row>
    <row r="60" spans="1:11" s="69" customFormat="1" ht="14.25" customHeight="1">
      <c r="A60" s="68"/>
      <c r="B60" s="68"/>
      <c r="C60" s="85"/>
      <c r="D60" s="68"/>
      <c r="E60" s="177"/>
      <c r="F60" s="68"/>
      <c r="G60" s="85"/>
      <c r="H60" s="85"/>
      <c r="I60" s="85"/>
      <c r="J60" s="85"/>
      <c r="K60" s="68"/>
    </row>
    <row r="61" spans="1:10" s="91" customFormat="1" ht="30.75" customHeight="1">
      <c r="A61" s="159" t="s">
        <v>111</v>
      </c>
      <c r="B61" s="88"/>
      <c r="C61" s="161">
        <v>2137385</v>
      </c>
      <c r="D61" s="90">
        <v>0</v>
      </c>
      <c r="E61" s="161">
        <v>2224577</v>
      </c>
      <c r="F61" s="88"/>
      <c r="G61" s="161">
        <v>2164766</v>
      </c>
      <c r="H61" s="90"/>
      <c r="I61" s="161">
        <v>2257244</v>
      </c>
      <c r="J61" s="90"/>
    </row>
    <row r="62" s="68" customFormat="1" ht="14.25"/>
    <row r="63" s="69" customFormat="1" ht="14.25">
      <c r="D63" s="68"/>
    </row>
    <row r="64" spans="1:10" s="69" customFormat="1" ht="30" customHeight="1">
      <c r="A64" s="327"/>
      <c r="B64" s="327"/>
      <c r="C64" s="327"/>
      <c r="D64" s="327"/>
      <c r="E64" s="327"/>
      <c r="F64" s="327"/>
      <c r="G64" s="327"/>
      <c r="H64" s="327"/>
      <c r="I64" s="327"/>
      <c r="J64" s="327"/>
    </row>
    <row r="65" s="69" customFormat="1" ht="14.25">
      <c r="D65" s="68"/>
    </row>
    <row r="66" spans="3:10" s="69" customFormat="1" ht="14.25">
      <c r="C66" s="98"/>
      <c r="D66" s="177"/>
      <c r="E66" s="98"/>
      <c r="F66" s="98"/>
      <c r="G66" s="98"/>
      <c r="H66" s="98"/>
      <c r="I66" s="98"/>
      <c r="J66" s="98"/>
    </row>
    <row r="67" s="69" customFormat="1" ht="14.25">
      <c r="D67" s="68"/>
    </row>
    <row r="68" s="69" customFormat="1" ht="14.25">
      <c r="D68" s="68"/>
    </row>
    <row r="69" s="69" customFormat="1" ht="14.25">
      <c r="D69" s="68"/>
    </row>
    <row r="70" spans="4:9" s="69" customFormat="1" ht="14.25" hidden="1">
      <c r="D70" s="68"/>
      <c r="I70" s="69">
        <v>0</v>
      </c>
    </row>
    <row r="71" s="69" customFormat="1" ht="14.25" hidden="1">
      <c r="D71" s="68"/>
    </row>
    <row r="72" s="69" customFormat="1" ht="14.25" hidden="1">
      <c r="D72" s="68"/>
    </row>
    <row r="73" s="69" customFormat="1" ht="14.25">
      <c r="D73" s="68"/>
    </row>
    <row r="74" s="69" customFormat="1" ht="14.25">
      <c r="D74" s="68"/>
    </row>
    <row r="75" s="69" customFormat="1" ht="14.25">
      <c r="D75" s="68"/>
    </row>
    <row r="76" s="69" customFormat="1" ht="14.25">
      <c r="D76" s="68"/>
    </row>
    <row r="77" s="69" customFormat="1" ht="14.25">
      <c r="D77" s="68"/>
    </row>
    <row r="78" s="69" customFormat="1" ht="14.25">
      <c r="D78" s="68"/>
    </row>
  </sheetData>
  <sheetProtection password="C71E"/>
  <mergeCells count="8">
    <mergeCell ref="A64:J64"/>
    <mergeCell ref="A2:J2"/>
    <mergeCell ref="A4:J4"/>
    <mergeCell ref="A35:J35"/>
    <mergeCell ref="A34:J34"/>
    <mergeCell ref="A3:J3"/>
    <mergeCell ref="A33:J33"/>
    <mergeCell ref="A31:J31"/>
  </mergeCells>
  <printOptions horizontalCentered="1"/>
  <pageMargins left="0.2362204724409449" right="0.2362204724409449" top="0.8267716535433072" bottom="0.5118110236220472" header="0.2362204724409449" footer="0.2755905511811024"/>
  <pageSetup firstPageNumber="1" useFirstPageNumber="1" horizontalDpi="600" verticalDpi="600" orientation="portrait" paperSize="9" scale="70" r:id="rId1"/>
  <headerFooter alignWithMargins="0">
    <oddHeader>&amp;L&amp;8
&amp;C&amp;"Arial,Pogrubiony"Orbis Spółka Akcyjna&amp;"Arial,Normalny"
Skrócone śródroczne sprawozdanie finansowe - trzeci kwartał 2011 roku
(wszystkie kwoty wyrażone są w tys. zł, o ile nie podano inaczej)</oddHeader>
    <oddFooter>&amp;R&amp;P</oddFooter>
  </headerFooter>
  <rowBreaks count="1" manualBreakCount="1">
    <brk id="3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80" zoomScaleNormal="90" zoomScaleSheetLayoutView="80" zoomScalePageLayoutView="0" workbookViewId="0" topLeftCell="A41">
      <selection activeCell="P75" sqref="A69:P75"/>
    </sheetView>
  </sheetViews>
  <sheetFormatPr defaultColWidth="9.140625" defaultRowHeight="12.75" outlineLevelRow="1"/>
  <cols>
    <col min="1" max="1" width="53.140625" style="121" customWidth="1"/>
    <col min="2" max="2" width="0.85546875" style="121" customWidth="1"/>
    <col min="3" max="3" width="13.28125" style="121" customWidth="1"/>
    <col min="4" max="4" width="1.8515625" style="121" customWidth="1"/>
    <col min="5" max="5" width="16.00390625" style="111" customWidth="1"/>
    <col min="6" max="6" width="1.7109375" style="111" customWidth="1"/>
    <col min="7" max="7" width="13.28125" style="120" customWidth="1"/>
    <col min="8" max="8" width="1.28515625" style="111" customWidth="1"/>
    <col min="9" max="9" width="16.00390625" style="111" customWidth="1"/>
    <col min="10" max="10" width="3.28125" style="120" customWidth="1"/>
    <col min="11" max="11" width="2.28125" style="120" customWidth="1"/>
    <col min="12" max="13" width="13.7109375" style="111" hidden="1" customWidth="1"/>
    <col min="14" max="14" width="10.421875" style="111" bestFit="1" customWidth="1"/>
    <col min="15" max="16384" width="9.140625" style="111" customWidth="1"/>
  </cols>
  <sheetData>
    <row r="1" spans="1:11" s="4" customFormat="1" ht="12.75">
      <c r="A1" s="241"/>
      <c r="B1" s="8"/>
      <c r="C1" s="8"/>
      <c r="D1" s="8"/>
      <c r="G1" s="5"/>
      <c r="I1" s="9"/>
      <c r="J1" s="101"/>
      <c r="K1" s="10"/>
    </row>
    <row r="2" spans="1:11" s="4" customFormat="1" ht="45" customHeight="1">
      <c r="A2" s="339" t="s">
        <v>80</v>
      </c>
      <c r="B2" s="339"/>
      <c r="C2" s="339"/>
      <c r="D2" s="339"/>
      <c r="E2" s="340"/>
      <c r="F2" s="340"/>
      <c r="G2" s="340"/>
      <c r="H2" s="340"/>
      <c r="I2" s="340"/>
      <c r="J2" s="340"/>
      <c r="K2" s="341"/>
    </row>
    <row r="3" spans="1:11" s="4" customFormat="1" ht="24" customHeight="1">
      <c r="A3" s="342" t="s">
        <v>174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s="4" customFormat="1" ht="9" customHeight="1">
      <c r="A4" s="337"/>
      <c r="B4" s="338"/>
      <c r="C4" s="338"/>
      <c r="D4" s="338"/>
      <c r="E4" s="338"/>
      <c r="F4" s="338"/>
      <c r="G4" s="338"/>
      <c r="H4" s="338"/>
      <c r="I4" s="338"/>
      <c r="J4" s="338"/>
      <c r="K4" s="320"/>
    </row>
    <row r="5" spans="1:11" s="4" customFormat="1" ht="9" customHeight="1">
      <c r="A5" s="31"/>
      <c r="B5" s="31"/>
      <c r="C5" s="31"/>
      <c r="D5" s="31"/>
      <c r="E5" s="57"/>
      <c r="F5" s="57"/>
      <c r="G5" s="57"/>
      <c r="H5" s="57"/>
      <c r="I5" s="57"/>
      <c r="J5" s="57"/>
      <c r="K5" s="57"/>
    </row>
    <row r="6" spans="1:13" s="4" customFormat="1" ht="48" customHeight="1">
      <c r="A6" s="5"/>
      <c r="B6" s="5"/>
      <c r="C6" s="162" t="s">
        <v>170</v>
      </c>
      <c r="D6" s="5"/>
      <c r="E6" s="162" t="s">
        <v>186</v>
      </c>
      <c r="F6" s="53"/>
      <c r="G6" s="162" t="s">
        <v>171</v>
      </c>
      <c r="H6" s="57"/>
      <c r="I6" s="162" t="s">
        <v>187</v>
      </c>
      <c r="J6" s="32"/>
      <c r="K6" s="32"/>
      <c r="L6" s="162" t="s">
        <v>172</v>
      </c>
      <c r="M6" s="162" t="s">
        <v>173</v>
      </c>
    </row>
    <row r="7" spans="1:11" s="4" customFormat="1" ht="13.5" customHeight="1">
      <c r="A7" s="5"/>
      <c r="B7" s="5"/>
      <c r="C7" s="33"/>
      <c r="D7" s="5"/>
      <c r="E7" s="33"/>
      <c r="F7" s="33"/>
      <c r="G7" s="33"/>
      <c r="H7" s="33"/>
      <c r="I7" s="33"/>
      <c r="J7" s="33"/>
      <c r="K7" s="33"/>
    </row>
    <row r="8" spans="1:11" s="4" customFormat="1" ht="13.5" customHeight="1" hidden="1">
      <c r="A8" s="5"/>
      <c r="B8" s="5"/>
      <c r="C8" s="5"/>
      <c r="D8" s="5"/>
      <c r="E8" s="36"/>
      <c r="F8" s="36"/>
      <c r="G8" s="102"/>
      <c r="H8" s="102"/>
      <c r="I8" s="102"/>
      <c r="J8" s="102"/>
      <c r="K8" s="102"/>
    </row>
    <row r="9" spans="1:13" s="4" customFormat="1" ht="15">
      <c r="A9" s="45" t="s">
        <v>67</v>
      </c>
      <c r="B9" s="45"/>
      <c r="C9" s="45">
        <v>151008</v>
      </c>
      <c r="D9" s="45"/>
      <c r="E9" s="35">
        <v>414826</v>
      </c>
      <c r="F9" s="35"/>
      <c r="G9" s="103">
        <v>150915</v>
      </c>
      <c r="H9" s="103"/>
      <c r="I9" s="35">
        <v>410006</v>
      </c>
      <c r="J9" s="283"/>
      <c r="K9" s="103"/>
      <c r="L9" s="4">
        <v>263818</v>
      </c>
      <c r="M9" s="4">
        <v>259091</v>
      </c>
    </row>
    <row r="10" spans="1:13" s="4" customFormat="1" ht="42.75">
      <c r="A10" s="39" t="s">
        <v>159</v>
      </c>
      <c r="B10" s="39"/>
      <c r="C10" s="45">
        <v>14</v>
      </c>
      <c r="D10" s="39"/>
      <c r="E10" s="35">
        <v>39</v>
      </c>
      <c r="F10" s="35"/>
      <c r="G10" s="103">
        <v>61</v>
      </c>
      <c r="H10" s="103"/>
      <c r="I10" s="35">
        <v>177</v>
      </c>
      <c r="J10" s="283"/>
      <c r="K10" s="103"/>
      <c r="L10" s="4">
        <v>25</v>
      </c>
      <c r="M10" s="4">
        <v>116</v>
      </c>
    </row>
    <row r="11" spans="1:13" s="4" customFormat="1" ht="21.75" customHeight="1">
      <c r="A11" s="39" t="s">
        <v>124</v>
      </c>
      <c r="B11" s="39"/>
      <c r="C11" s="45">
        <v>-107284</v>
      </c>
      <c r="D11" s="39"/>
      <c r="E11" s="35">
        <v>-319732</v>
      </c>
      <c r="F11" s="35"/>
      <c r="G11" s="103">
        <v>-110804</v>
      </c>
      <c r="H11" s="103"/>
      <c r="I11" s="35">
        <v>-325938</v>
      </c>
      <c r="J11" s="283"/>
      <c r="K11" s="103"/>
      <c r="L11" s="4">
        <v>-212448</v>
      </c>
      <c r="M11" s="4">
        <v>-215134</v>
      </c>
    </row>
    <row r="12" spans="1:13" s="2" customFormat="1" ht="24" customHeight="1">
      <c r="A12" s="163" t="s">
        <v>144</v>
      </c>
      <c r="B12" s="34"/>
      <c r="C12" s="164">
        <v>43738</v>
      </c>
      <c r="D12" s="34"/>
      <c r="E12" s="164">
        <v>95133</v>
      </c>
      <c r="F12" s="37"/>
      <c r="G12" s="164">
        <v>40172</v>
      </c>
      <c r="H12" s="104"/>
      <c r="I12" s="164">
        <v>84245</v>
      </c>
      <c r="J12" s="286"/>
      <c r="K12" s="104"/>
      <c r="L12" s="164">
        <f>SUM(L9:L11)</f>
        <v>51395</v>
      </c>
      <c r="M12" s="164">
        <f>SUM(M9:M11)</f>
        <v>44073</v>
      </c>
    </row>
    <row r="13" spans="1:11" s="2" customFormat="1" ht="10.5" customHeight="1">
      <c r="A13" s="34"/>
      <c r="B13" s="34"/>
      <c r="C13" s="45"/>
      <c r="D13" s="34"/>
      <c r="E13" s="37"/>
      <c r="F13" s="37"/>
      <c r="G13" s="103"/>
      <c r="H13" s="104"/>
      <c r="I13" s="104"/>
      <c r="J13" s="286"/>
      <c r="K13" s="104"/>
    </row>
    <row r="14" spans="1:13" s="4" customFormat="1" ht="21.75" customHeight="1">
      <c r="A14" s="39" t="s">
        <v>26</v>
      </c>
      <c r="B14" s="39"/>
      <c r="C14" s="45">
        <v>68495</v>
      </c>
      <c r="D14" s="39"/>
      <c r="E14" s="35">
        <v>134367</v>
      </c>
      <c r="F14" s="35"/>
      <c r="G14" s="103">
        <v>1278</v>
      </c>
      <c r="H14" s="103"/>
      <c r="I14" s="35">
        <v>35497</v>
      </c>
      <c r="J14" s="283"/>
      <c r="K14" s="103"/>
      <c r="L14" s="4">
        <v>65872</v>
      </c>
      <c r="M14" s="261">
        <v>34219</v>
      </c>
    </row>
    <row r="15" spans="1:13" s="4" customFormat="1" ht="21.75" customHeight="1">
      <c r="A15" s="39" t="s">
        <v>88</v>
      </c>
      <c r="B15" s="39"/>
      <c r="C15" s="45">
        <v>-5268</v>
      </c>
      <c r="D15" s="39"/>
      <c r="E15" s="35">
        <v>-16622</v>
      </c>
      <c r="F15" s="35"/>
      <c r="G15" s="103">
        <v>-5933</v>
      </c>
      <c r="H15" s="103"/>
      <c r="I15" s="35">
        <v>-17513</v>
      </c>
      <c r="J15" s="283"/>
      <c r="K15" s="103"/>
      <c r="L15" s="4">
        <v>-11354</v>
      </c>
      <c r="M15" s="4">
        <v>-11580</v>
      </c>
    </row>
    <row r="16" spans="1:13" s="4" customFormat="1" ht="21.75" customHeight="1">
      <c r="A16" s="39" t="s">
        <v>25</v>
      </c>
      <c r="B16" s="39"/>
      <c r="C16" s="45">
        <v>-18496</v>
      </c>
      <c r="D16" s="39"/>
      <c r="E16" s="35">
        <v>-52836</v>
      </c>
      <c r="F16" s="35"/>
      <c r="G16" s="103">
        <v>-18854</v>
      </c>
      <c r="H16" s="35"/>
      <c r="I16" s="35">
        <v>-53969</v>
      </c>
      <c r="J16" s="283"/>
      <c r="K16" s="103"/>
      <c r="L16" s="4">
        <v>-34340</v>
      </c>
      <c r="M16" s="4">
        <v>-35115</v>
      </c>
    </row>
    <row r="17" spans="1:13" s="4" customFormat="1" ht="21.75" customHeight="1">
      <c r="A17" s="39" t="s">
        <v>27</v>
      </c>
      <c r="B17" s="39"/>
      <c r="C17" s="45">
        <v>-5917</v>
      </c>
      <c r="D17" s="39"/>
      <c r="E17" s="35">
        <v>-14415</v>
      </c>
      <c r="F17" s="35"/>
      <c r="G17" s="103">
        <v>-840</v>
      </c>
      <c r="H17" s="35"/>
      <c r="I17" s="35">
        <v>-7995</v>
      </c>
      <c r="J17" s="283"/>
      <c r="K17" s="103"/>
      <c r="L17" s="4">
        <v>-8498</v>
      </c>
      <c r="M17" s="4">
        <v>-7155</v>
      </c>
    </row>
    <row r="18" spans="1:13" s="4" customFormat="1" ht="21.75" customHeight="1">
      <c r="A18" s="39" t="s">
        <v>163</v>
      </c>
      <c r="B18" s="39"/>
      <c r="C18" s="45">
        <v>0</v>
      </c>
      <c r="D18" s="39"/>
      <c r="E18" s="35">
        <v>0</v>
      </c>
      <c r="F18" s="35"/>
      <c r="G18" s="103">
        <v>-7901</v>
      </c>
      <c r="H18" s="35"/>
      <c r="I18" s="35">
        <v>-7901</v>
      </c>
      <c r="J18" s="283"/>
      <c r="K18" s="103"/>
      <c r="L18" s="4">
        <v>0</v>
      </c>
      <c r="M18" s="4">
        <v>0</v>
      </c>
    </row>
    <row r="19" spans="1:13" s="4" customFormat="1" ht="26.25" customHeight="1">
      <c r="A19" s="163" t="s">
        <v>153</v>
      </c>
      <c r="B19" s="34"/>
      <c r="C19" s="164">
        <v>82552</v>
      </c>
      <c r="D19" s="34"/>
      <c r="E19" s="164">
        <v>145627</v>
      </c>
      <c r="F19" s="105"/>
      <c r="G19" s="164">
        <v>7922</v>
      </c>
      <c r="H19" s="35"/>
      <c r="I19" s="164">
        <v>32364</v>
      </c>
      <c r="J19" s="283"/>
      <c r="K19" s="103"/>
      <c r="L19" s="164">
        <f>L12+L14+L15+L16+L17+L18</f>
        <v>63075</v>
      </c>
      <c r="M19" s="164">
        <f>M12+M14+M15+M16+M17+M18</f>
        <v>24442</v>
      </c>
    </row>
    <row r="20" spans="1:11" s="4" customFormat="1" ht="5.25" customHeight="1">
      <c r="A20" s="34"/>
      <c r="B20" s="34"/>
      <c r="C20" s="45"/>
      <c r="D20" s="34"/>
      <c r="E20" s="35"/>
      <c r="F20" s="35"/>
      <c r="G20" s="103"/>
      <c r="H20" s="35"/>
      <c r="I20" s="103"/>
      <c r="J20" s="283"/>
      <c r="K20" s="103"/>
    </row>
    <row r="21" spans="1:13" s="4" customFormat="1" ht="29.25" customHeight="1">
      <c r="A21" s="39" t="s">
        <v>189</v>
      </c>
      <c r="B21" s="39"/>
      <c r="C21" s="45">
        <v>0</v>
      </c>
      <c r="D21" s="39"/>
      <c r="E21" s="35">
        <v>3768</v>
      </c>
      <c r="F21" s="35"/>
      <c r="G21" s="103">
        <v>0</v>
      </c>
      <c r="H21" s="35"/>
      <c r="I21" s="35">
        <v>0</v>
      </c>
      <c r="J21" s="283"/>
      <c r="K21" s="103"/>
      <c r="L21" s="4">
        <v>3768</v>
      </c>
      <c r="M21" s="4">
        <v>0</v>
      </c>
    </row>
    <row r="22" spans="1:13" s="4" customFormat="1" ht="21" customHeight="1">
      <c r="A22" s="39" t="s">
        <v>91</v>
      </c>
      <c r="B22" s="39"/>
      <c r="C22" s="45">
        <v>3790</v>
      </c>
      <c r="D22" s="39"/>
      <c r="E22" s="35">
        <v>3790</v>
      </c>
      <c r="F22" s="35"/>
      <c r="G22" s="103">
        <v>0</v>
      </c>
      <c r="H22" s="52"/>
      <c r="I22" s="35">
        <v>0</v>
      </c>
      <c r="J22" s="283"/>
      <c r="K22" s="103"/>
      <c r="M22" s="250"/>
    </row>
    <row r="23" spans="1:13" s="4" customFormat="1" ht="21.75" customHeight="1">
      <c r="A23" s="39" t="s">
        <v>79</v>
      </c>
      <c r="B23" s="39"/>
      <c r="C23" s="45">
        <v>-3750</v>
      </c>
      <c r="D23" s="39"/>
      <c r="E23" s="35">
        <v>-11530</v>
      </c>
      <c r="F23" s="35"/>
      <c r="G23" s="103">
        <v>-5138</v>
      </c>
      <c r="H23" s="35"/>
      <c r="I23" s="35">
        <v>-15127</v>
      </c>
      <c r="J23" s="283"/>
      <c r="K23" s="103"/>
      <c r="L23" s="4">
        <v>-7780</v>
      </c>
      <c r="M23" s="4">
        <v>-9989</v>
      </c>
    </row>
    <row r="24" spans="1:11" s="4" customFormat="1" ht="27.75" customHeight="1" hidden="1">
      <c r="A24" s="39" t="s">
        <v>126</v>
      </c>
      <c r="B24" s="39"/>
      <c r="C24" s="45">
        <v>0</v>
      </c>
      <c r="D24" s="39"/>
      <c r="E24" s="35">
        <v>0</v>
      </c>
      <c r="F24" s="35"/>
      <c r="G24" s="103"/>
      <c r="H24" s="35"/>
      <c r="I24" s="103">
        <v>0</v>
      </c>
      <c r="J24" s="283"/>
      <c r="K24" s="103"/>
    </row>
    <row r="25" spans="1:13" s="4" customFormat="1" ht="24.75" customHeight="1">
      <c r="A25" s="163" t="s">
        <v>143</v>
      </c>
      <c r="B25" s="34"/>
      <c r="C25" s="164">
        <v>82592</v>
      </c>
      <c r="D25" s="34"/>
      <c r="E25" s="164">
        <v>141655</v>
      </c>
      <c r="F25" s="35"/>
      <c r="G25" s="164">
        <v>2784</v>
      </c>
      <c r="H25" s="35"/>
      <c r="I25" s="164">
        <v>17237</v>
      </c>
      <c r="J25" s="283"/>
      <c r="K25" s="103"/>
      <c r="L25" s="164">
        <f>L19+L21+L22+L23</f>
        <v>59063</v>
      </c>
      <c r="M25" s="164">
        <f>M19+M21+M22+M23</f>
        <v>14453</v>
      </c>
    </row>
    <row r="26" spans="1:11" s="4" customFormat="1" ht="6.75" customHeight="1">
      <c r="A26" s="34"/>
      <c r="B26" s="34"/>
      <c r="C26" s="45"/>
      <c r="D26" s="34"/>
      <c r="E26" s="35"/>
      <c r="F26" s="35"/>
      <c r="G26" s="103"/>
      <c r="H26" s="35"/>
      <c r="I26" s="103"/>
      <c r="J26" s="283"/>
      <c r="K26" s="103"/>
    </row>
    <row r="27" spans="1:13" s="4" customFormat="1" ht="16.5" customHeight="1">
      <c r="A27" s="39" t="s">
        <v>28</v>
      </c>
      <c r="B27" s="39"/>
      <c r="C27" s="45">
        <v>-16015</v>
      </c>
      <c r="D27" s="39"/>
      <c r="E27" s="35">
        <v>-21341</v>
      </c>
      <c r="F27" s="35"/>
      <c r="G27" s="103">
        <v>-1535</v>
      </c>
      <c r="H27" s="35"/>
      <c r="I27" s="35">
        <v>-844</v>
      </c>
      <c r="J27" s="283"/>
      <c r="K27" s="103"/>
      <c r="L27" s="4">
        <v>-5326</v>
      </c>
      <c r="M27" s="4">
        <v>691</v>
      </c>
    </row>
    <row r="28" spans="1:11" s="4" customFormat="1" ht="3.75" customHeight="1">
      <c r="A28" s="165"/>
      <c r="B28" s="39"/>
      <c r="C28" s="166"/>
      <c r="D28" s="39"/>
      <c r="E28" s="35"/>
      <c r="F28" s="35"/>
      <c r="G28" s="300"/>
      <c r="H28" s="35"/>
      <c r="I28" s="103"/>
      <c r="J28" s="283"/>
      <c r="K28" s="103"/>
    </row>
    <row r="29" spans="1:13" s="4" customFormat="1" ht="35.25" customHeight="1" hidden="1" thickBot="1">
      <c r="A29" s="301" t="s">
        <v>112</v>
      </c>
      <c r="B29" s="34"/>
      <c r="C29" s="106">
        <v>66577</v>
      </c>
      <c r="D29" s="34"/>
      <c r="E29" s="106">
        <v>120314</v>
      </c>
      <c r="F29" s="35"/>
      <c r="G29" s="106">
        <v>1249</v>
      </c>
      <c r="H29" s="35"/>
      <c r="I29" s="106">
        <v>16393</v>
      </c>
      <c r="J29" s="283"/>
      <c r="K29" s="103"/>
      <c r="L29" s="106">
        <f>L25+L27</f>
        <v>53737</v>
      </c>
      <c r="M29" s="106">
        <f>M25+M27</f>
        <v>15144</v>
      </c>
    </row>
    <row r="30" spans="1:11" s="4" customFormat="1" ht="11.25" customHeight="1" hidden="1" thickTop="1">
      <c r="A30" s="34"/>
      <c r="B30" s="34"/>
      <c r="C30" s="45"/>
      <c r="D30" s="34"/>
      <c r="E30" s="35"/>
      <c r="F30" s="35"/>
      <c r="G30" s="103"/>
      <c r="H30" s="35"/>
      <c r="I30" s="103"/>
      <c r="J30" s="283"/>
      <c r="K30" s="103"/>
    </row>
    <row r="31" spans="1:11" s="4" customFormat="1" ht="17.25" customHeight="1" hidden="1">
      <c r="A31" s="34" t="s">
        <v>68</v>
      </c>
      <c r="B31" s="34"/>
      <c r="C31" s="105"/>
      <c r="D31" s="34"/>
      <c r="E31" s="37"/>
      <c r="F31" s="37"/>
      <c r="G31" s="104">
        <v>0</v>
      </c>
      <c r="H31" s="37"/>
      <c r="I31" s="37"/>
      <c r="J31" s="286"/>
      <c r="K31" s="104"/>
    </row>
    <row r="32" spans="1:11" s="4" customFormat="1" ht="27" customHeight="1" hidden="1">
      <c r="A32" s="39" t="s">
        <v>69</v>
      </c>
      <c r="B32" s="34"/>
      <c r="C32" s="45"/>
      <c r="D32" s="34"/>
      <c r="E32" s="35"/>
      <c r="F32" s="35"/>
      <c r="G32" s="103"/>
      <c r="H32" s="35"/>
      <c r="I32" s="103"/>
      <c r="J32" s="283"/>
      <c r="K32" s="103"/>
    </row>
    <row r="33" spans="1:13" s="4" customFormat="1" ht="21" customHeight="1">
      <c r="A33" s="167" t="s">
        <v>154</v>
      </c>
      <c r="B33" s="34"/>
      <c r="C33" s="168">
        <v>66577</v>
      </c>
      <c r="D33" s="34"/>
      <c r="E33" s="168">
        <v>120314</v>
      </c>
      <c r="F33" s="37"/>
      <c r="G33" s="168">
        <v>1249</v>
      </c>
      <c r="H33" s="37"/>
      <c r="I33" s="168">
        <v>16393</v>
      </c>
      <c r="J33" s="283"/>
      <c r="K33" s="103"/>
      <c r="L33" s="168">
        <f>L29+L31</f>
        <v>53737</v>
      </c>
      <c r="M33" s="168">
        <f>M29+M31</f>
        <v>15144</v>
      </c>
    </row>
    <row r="34" spans="1:11" s="4" customFormat="1" ht="12" customHeight="1">
      <c r="A34" s="34"/>
      <c r="B34" s="34"/>
      <c r="C34" s="34"/>
      <c r="D34" s="34"/>
      <c r="E34" s="35"/>
      <c r="F34" s="35"/>
      <c r="G34" s="35"/>
      <c r="H34" s="35"/>
      <c r="I34" s="103"/>
      <c r="J34" s="283"/>
      <c r="K34" s="103"/>
    </row>
    <row r="35" spans="1:11" s="4" customFormat="1" ht="18" customHeight="1">
      <c r="A35" s="40" t="s">
        <v>160</v>
      </c>
      <c r="B35" s="39"/>
      <c r="C35" s="39"/>
      <c r="D35" s="39"/>
      <c r="E35" s="35"/>
      <c r="F35" s="35"/>
      <c r="G35" s="35"/>
      <c r="H35" s="35"/>
      <c r="I35" s="103"/>
      <c r="J35" s="283"/>
      <c r="K35" s="35"/>
    </row>
    <row r="36" spans="1:13" ht="23.25" customHeight="1" hidden="1" outlineLevel="1">
      <c r="A36" s="107" t="s">
        <v>66</v>
      </c>
      <c r="B36" s="107"/>
      <c r="C36" s="107"/>
      <c r="D36" s="107"/>
      <c r="E36" s="108"/>
      <c r="F36" s="52"/>
      <c r="G36" s="52"/>
      <c r="H36" s="52"/>
      <c r="I36" s="109"/>
      <c r="J36" s="287"/>
      <c r="K36" s="110"/>
      <c r="M36" s="112"/>
    </row>
    <row r="37" spans="1:13" ht="23.25" customHeight="1" hidden="1" outlineLevel="1">
      <c r="A37" s="107" t="s">
        <v>65</v>
      </c>
      <c r="B37" s="107"/>
      <c r="C37" s="107"/>
      <c r="D37" s="107"/>
      <c r="E37" s="108"/>
      <c r="F37" s="52"/>
      <c r="G37" s="52"/>
      <c r="H37" s="52"/>
      <c r="I37" s="109"/>
      <c r="J37" s="287"/>
      <c r="K37" s="52"/>
      <c r="M37" s="112"/>
    </row>
    <row r="38" spans="1:10" s="4" customFormat="1" ht="8.25" customHeight="1" outlineLevel="1">
      <c r="A38" s="47"/>
      <c r="B38" s="47"/>
      <c r="C38" s="47"/>
      <c r="D38" s="47"/>
      <c r="E38" s="47"/>
      <c r="F38" s="47"/>
      <c r="G38" s="47"/>
      <c r="H38" s="47"/>
      <c r="I38" s="47"/>
      <c r="J38" s="288"/>
    </row>
    <row r="39" spans="1:13" ht="21.75" customHeight="1" outlineLevel="1">
      <c r="A39" s="34" t="s">
        <v>155</v>
      </c>
      <c r="B39" s="34"/>
      <c r="C39" s="34"/>
      <c r="D39" s="34"/>
      <c r="E39" s="37"/>
      <c r="F39" s="35"/>
      <c r="G39" s="35"/>
      <c r="H39" s="35"/>
      <c r="I39" s="104"/>
      <c r="J39" s="283"/>
      <c r="K39" s="35"/>
      <c r="L39" s="113"/>
      <c r="M39" s="4"/>
    </row>
    <row r="40" spans="1:13" ht="14.25" customHeight="1" outlineLevel="1">
      <c r="A40" s="39" t="s">
        <v>156</v>
      </c>
      <c r="B40" s="34"/>
      <c r="C40" s="114">
        <v>1.444907186681913</v>
      </c>
      <c r="D40" s="115"/>
      <c r="E40" s="114">
        <v>2.6111504462268904</v>
      </c>
      <c r="F40" s="114"/>
      <c r="G40" s="114">
        <v>0.027106794781466714</v>
      </c>
      <c r="H40" s="114"/>
      <c r="I40" s="114">
        <v>0.3557739686569927</v>
      </c>
      <c r="J40" s="283"/>
      <c r="K40" s="35"/>
      <c r="L40" s="114" t="e">
        <f>L33*1000/L70</f>
        <v>#DIV/0!</v>
      </c>
      <c r="M40" s="114" t="e">
        <f>M33*1000/M70</f>
        <v>#DIV/0!</v>
      </c>
    </row>
    <row r="41" spans="1:13" ht="13.5" customHeight="1">
      <c r="A41" s="284"/>
      <c r="B41" s="285"/>
      <c r="C41" s="289"/>
      <c r="D41" s="290"/>
      <c r="E41" s="289"/>
      <c r="F41" s="289"/>
      <c r="G41" s="289"/>
      <c r="H41" s="289"/>
      <c r="I41" s="289"/>
      <c r="J41" s="283"/>
      <c r="K41" s="35"/>
      <c r="M41" s="112"/>
    </row>
    <row r="42" spans="1:13" ht="35.25" customHeight="1">
      <c r="A42" s="344" t="s">
        <v>185</v>
      </c>
      <c r="B42" s="344"/>
      <c r="C42" s="344"/>
      <c r="D42" s="344"/>
      <c r="E42" s="344"/>
      <c r="F42" s="344"/>
      <c r="G42" s="344"/>
      <c r="H42" s="344"/>
      <c r="I42" s="344"/>
      <c r="J42" s="344"/>
      <c r="K42" s="103"/>
      <c r="M42" s="112"/>
    </row>
    <row r="43" spans="1:13" ht="12.75" customHeight="1">
      <c r="A43" s="314"/>
      <c r="B43" s="314"/>
      <c r="C43" s="314"/>
      <c r="D43" s="314"/>
      <c r="E43" s="314"/>
      <c r="F43" s="314"/>
      <c r="G43" s="314"/>
      <c r="H43" s="314"/>
      <c r="I43" s="314"/>
      <c r="J43" s="314"/>
      <c r="K43" s="103"/>
      <c r="M43" s="112"/>
    </row>
    <row r="44" spans="1:11" s="4" customFormat="1" ht="37.5" customHeight="1">
      <c r="A44" s="339" t="s">
        <v>129</v>
      </c>
      <c r="B44" s="339"/>
      <c r="C44" s="339"/>
      <c r="D44" s="339"/>
      <c r="E44" s="340"/>
      <c r="F44" s="340"/>
      <c r="G44" s="340"/>
      <c r="H44" s="340"/>
      <c r="I44" s="340"/>
      <c r="J44" s="340"/>
      <c r="K44" s="341"/>
    </row>
    <row r="45" spans="1:11" s="4" customFormat="1" ht="24.75" customHeight="1">
      <c r="A45" s="342" t="s">
        <v>174</v>
      </c>
      <c r="B45" s="343"/>
      <c r="C45" s="343"/>
      <c r="D45" s="343"/>
      <c r="E45" s="343"/>
      <c r="F45" s="343"/>
      <c r="G45" s="343"/>
      <c r="H45" s="343"/>
      <c r="I45" s="343"/>
      <c r="J45" s="343"/>
      <c r="K45" s="343"/>
    </row>
    <row r="46" spans="1:11" s="4" customFormat="1" ht="12.75" customHeight="1">
      <c r="A46" s="337"/>
      <c r="B46" s="338"/>
      <c r="C46" s="338"/>
      <c r="D46" s="338"/>
      <c r="E46" s="338"/>
      <c r="F46" s="338"/>
      <c r="G46" s="338"/>
      <c r="H46" s="338"/>
      <c r="I46" s="338"/>
      <c r="J46" s="338"/>
      <c r="K46" s="320"/>
    </row>
    <row r="47" spans="1:11" s="4" customFormat="1" ht="12">
      <c r="A47" s="58"/>
      <c r="B47" s="58"/>
      <c r="C47" s="58"/>
      <c r="D47" s="58"/>
      <c r="E47" s="59"/>
      <c r="F47" s="59"/>
      <c r="G47" s="59"/>
      <c r="H47" s="59"/>
      <c r="I47" s="59"/>
      <c r="J47" s="59"/>
      <c r="K47" s="59"/>
    </row>
    <row r="48" spans="1:11" s="4" customFormat="1" ht="12" hidden="1">
      <c r="A48" s="58"/>
      <c r="B48" s="58"/>
      <c r="C48" s="58"/>
      <c r="D48" s="58"/>
      <c r="E48" s="59"/>
      <c r="F48" s="59"/>
      <c r="G48" s="59"/>
      <c r="H48" s="59"/>
      <c r="I48" s="59"/>
      <c r="J48" s="59"/>
      <c r="K48" s="59"/>
    </row>
    <row r="49" spans="1:13" s="4" customFormat="1" ht="43.5" customHeight="1">
      <c r="A49" s="5"/>
      <c r="B49" s="5"/>
      <c r="C49" s="162" t="s">
        <v>170</v>
      </c>
      <c r="D49" s="5"/>
      <c r="E49" s="162" t="s">
        <v>186</v>
      </c>
      <c r="F49" s="53"/>
      <c r="G49" s="162" t="s">
        <v>171</v>
      </c>
      <c r="H49" s="45"/>
      <c r="I49" s="162" t="s">
        <v>187</v>
      </c>
      <c r="J49" s="32"/>
      <c r="K49" s="32"/>
      <c r="L49" s="162" t="str">
        <f>+L6</f>
        <v>6 miesięcy zakończone 30.06.2011                            </v>
      </c>
      <c r="M49" s="162" t="str">
        <f>+M6</f>
        <v>6 miesięcy zakończone 30.06.2010                           </v>
      </c>
    </row>
    <row r="50" spans="1:11" s="4" customFormat="1" ht="12">
      <c r="A50" s="58"/>
      <c r="B50" s="58"/>
      <c r="C50" s="58"/>
      <c r="D50" s="58"/>
      <c r="E50" s="59"/>
      <c r="F50" s="59"/>
      <c r="G50" s="59"/>
      <c r="H50" s="59"/>
      <c r="I50" s="59"/>
      <c r="J50" s="59"/>
      <c r="K50" s="59"/>
    </row>
    <row r="51" spans="1:11" s="5" customFormat="1" ht="12" hidden="1">
      <c r="A51" s="58"/>
      <c r="B51" s="58"/>
      <c r="C51" s="58"/>
      <c r="D51" s="58"/>
      <c r="E51" s="59"/>
      <c r="F51" s="59"/>
      <c r="G51" s="59"/>
      <c r="H51" s="59"/>
      <c r="I51" s="59"/>
      <c r="J51" s="59"/>
      <c r="K51" s="59"/>
    </row>
    <row r="52" spans="1:13" s="261" customFormat="1" ht="21" customHeight="1">
      <c r="A52" s="276" t="s">
        <v>154</v>
      </c>
      <c r="B52" s="257"/>
      <c r="C52" s="164">
        <v>66577</v>
      </c>
      <c r="D52" s="257"/>
      <c r="E52" s="164">
        <v>120314</v>
      </c>
      <c r="F52" s="37"/>
      <c r="G52" s="164">
        <v>1249</v>
      </c>
      <c r="H52" s="37"/>
      <c r="I52" s="164">
        <v>16393</v>
      </c>
      <c r="J52" s="260"/>
      <c r="K52" s="260"/>
      <c r="L52" s="258">
        <f>+L33</f>
        <v>53737</v>
      </c>
      <c r="M52" s="258">
        <f>+M33</f>
        <v>15144</v>
      </c>
    </row>
    <row r="53" spans="1:11" s="261" customFormat="1" ht="6" customHeight="1">
      <c r="A53" s="302"/>
      <c r="B53" s="302"/>
      <c r="C53" s="302"/>
      <c r="D53" s="302"/>
      <c r="E53" s="302"/>
      <c r="F53" s="302"/>
      <c r="G53" s="263"/>
      <c r="H53" s="302"/>
      <c r="I53" s="302"/>
      <c r="J53" s="262"/>
      <c r="K53" s="262"/>
    </row>
    <row r="54" spans="1:13" s="261" customFormat="1" ht="31.5" customHeight="1" hidden="1" outlineLevel="1">
      <c r="A54" s="257" t="s">
        <v>130</v>
      </c>
      <c r="B54" s="257"/>
      <c r="C54" s="263"/>
      <c r="D54" s="257"/>
      <c r="E54" s="259"/>
      <c r="F54" s="259"/>
      <c r="G54" s="260"/>
      <c r="H54" s="260"/>
      <c r="I54" s="260"/>
      <c r="J54" s="260"/>
      <c r="K54" s="260"/>
      <c r="M54" s="264"/>
    </row>
    <row r="55" spans="1:11" s="261" customFormat="1" ht="24.75" customHeight="1" hidden="1" outlineLevel="1">
      <c r="A55" s="257" t="s">
        <v>71</v>
      </c>
      <c r="B55" s="257"/>
      <c r="C55" s="263"/>
      <c r="D55" s="257"/>
      <c r="E55" s="259"/>
      <c r="F55" s="259"/>
      <c r="G55" s="260"/>
      <c r="H55" s="260"/>
      <c r="I55" s="260"/>
      <c r="J55" s="260"/>
      <c r="K55" s="260"/>
    </row>
    <row r="56" spans="1:11" s="261" customFormat="1" ht="24.75" customHeight="1" hidden="1" outlineLevel="1">
      <c r="A56" s="257" t="s">
        <v>131</v>
      </c>
      <c r="B56" s="257"/>
      <c r="C56" s="263"/>
      <c r="D56" s="257"/>
      <c r="E56" s="259"/>
      <c r="F56" s="259"/>
      <c r="G56" s="260"/>
      <c r="H56" s="259"/>
      <c r="I56" s="260"/>
      <c r="J56" s="260"/>
      <c r="K56" s="260"/>
    </row>
    <row r="57" spans="1:13" s="261" customFormat="1" ht="21" customHeight="1" collapsed="1">
      <c r="A57" s="276" t="s">
        <v>134</v>
      </c>
      <c r="B57" s="257"/>
      <c r="C57" s="164">
        <v>0</v>
      </c>
      <c r="D57" s="257"/>
      <c r="E57" s="164">
        <v>0</v>
      </c>
      <c r="F57" s="37"/>
      <c r="G57" s="164">
        <v>0</v>
      </c>
      <c r="H57" s="37"/>
      <c r="I57" s="164">
        <v>0</v>
      </c>
      <c r="J57" s="260"/>
      <c r="K57" s="260"/>
      <c r="L57" s="258"/>
      <c r="M57" s="258"/>
    </row>
    <row r="58" spans="1:13" s="262" customFormat="1" ht="21.75" customHeight="1">
      <c r="A58" s="257" t="s">
        <v>137</v>
      </c>
      <c r="B58" s="257"/>
      <c r="C58" s="263">
        <v>0</v>
      </c>
      <c r="D58" s="257"/>
      <c r="E58" s="259">
        <v>0</v>
      </c>
      <c r="F58" s="259"/>
      <c r="G58" s="260">
        <v>0</v>
      </c>
      <c r="H58" s="260"/>
      <c r="I58" s="260">
        <v>0</v>
      </c>
      <c r="J58" s="260"/>
      <c r="K58" s="260"/>
      <c r="L58" s="262">
        <v>0</v>
      </c>
      <c r="M58" s="262">
        <v>0</v>
      </c>
    </row>
    <row r="59" spans="1:13" s="261" customFormat="1" ht="21" customHeight="1">
      <c r="A59" s="276" t="s">
        <v>146</v>
      </c>
      <c r="B59" s="257"/>
      <c r="C59" s="164">
        <v>0</v>
      </c>
      <c r="D59" s="257"/>
      <c r="E59" s="164">
        <v>0</v>
      </c>
      <c r="F59" s="37"/>
      <c r="G59" s="164">
        <v>0</v>
      </c>
      <c r="H59" s="37"/>
      <c r="I59" s="164">
        <v>0</v>
      </c>
      <c r="J59" s="260"/>
      <c r="K59" s="260"/>
      <c r="L59" s="258"/>
      <c r="M59" s="258"/>
    </row>
    <row r="60" spans="1:13" s="4" customFormat="1" ht="21.75" customHeight="1">
      <c r="A60" s="303" t="s">
        <v>136</v>
      </c>
      <c r="B60" s="304"/>
      <c r="C60" s="305">
        <v>66577</v>
      </c>
      <c r="D60" s="304"/>
      <c r="E60" s="305">
        <v>120314</v>
      </c>
      <c r="F60" s="306"/>
      <c r="G60" s="305">
        <v>1249</v>
      </c>
      <c r="H60" s="306"/>
      <c r="I60" s="305">
        <v>16393</v>
      </c>
      <c r="J60" s="103"/>
      <c r="K60" s="103"/>
      <c r="L60" s="201">
        <f>L59+L52</f>
        <v>53737</v>
      </c>
      <c r="M60" s="201">
        <f>M59+M52</f>
        <v>15144</v>
      </c>
    </row>
    <row r="61" spans="7:11" s="4" customFormat="1" ht="12">
      <c r="G61" s="5"/>
      <c r="J61" s="5"/>
      <c r="K61" s="5"/>
    </row>
    <row r="62" spans="7:11" s="4" customFormat="1" ht="12">
      <c r="G62" s="5"/>
      <c r="J62" s="5"/>
      <c r="K62" s="5"/>
    </row>
    <row r="63" spans="7:11" s="4" customFormat="1" ht="12">
      <c r="G63" s="5"/>
      <c r="J63" s="5"/>
      <c r="K63" s="5"/>
    </row>
    <row r="64" spans="7:11" s="4" customFormat="1" ht="12">
      <c r="G64" s="5"/>
      <c r="J64" s="5"/>
      <c r="K64" s="5"/>
    </row>
    <row r="70" spans="1:11" ht="12">
      <c r="A70" s="116"/>
      <c r="B70" s="116"/>
      <c r="C70" s="117"/>
      <c r="D70" s="116"/>
      <c r="E70" s="117"/>
      <c r="F70" s="117"/>
      <c r="G70" s="117"/>
      <c r="H70" s="117"/>
      <c r="I70" s="117"/>
      <c r="J70" s="117"/>
      <c r="K70" s="118"/>
    </row>
    <row r="71" spans="1:11" ht="12" hidden="1">
      <c r="A71" s="116"/>
      <c r="B71" s="116"/>
      <c r="C71" s="116"/>
      <c r="D71" s="116"/>
      <c r="E71" s="117"/>
      <c r="F71" s="117"/>
      <c r="G71" s="118"/>
      <c r="H71" s="118"/>
      <c r="I71" s="117"/>
      <c r="J71" s="117"/>
      <c r="K71" s="118"/>
    </row>
    <row r="72" spans="1:11" ht="12" hidden="1">
      <c r="A72" s="119"/>
      <c r="B72" s="119"/>
      <c r="C72" s="119"/>
      <c r="D72" s="119"/>
      <c r="E72" s="120"/>
      <c r="F72" s="120"/>
      <c r="G72" s="119"/>
      <c r="H72" s="119"/>
      <c r="I72" s="120"/>
      <c r="K72" s="119"/>
    </row>
    <row r="73" ht="12" hidden="1"/>
  </sheetData>
  <sheetProtection password="C71E"/>
  <mergeCells count="7">
    <mergeCell ref="A46:K46"/>
    <mergeCell ref="A2:K2"/>
    <mergeCell ref="A4:K4"/>
    <mergeCell ref="A3:K3"/>
    <mergeCell ref="A45:K45"/>
    <mergeCell ref="A44:K44"/>
    <mergeCell ref="A42:J42"/>
  </mergeCells>
  <printOptions horizontalCentered="1"/>
  <pageMargins left="0.2362204724409449" right="0.2362204724409449" top="0.8267716535433072" bottom="0.5118110236220472" header="0.2362204724409449" footer="0.2755905511811024"/>
  <pageSetup firstPageNumber="3" useFirstPageNumber="1" horizontalDpi="600" verticalDpi="600" orientation="portrait" paperSize="9" scale="70" r:id="rId1"/>
  <headerFooter alignWithMargins="0">
    <oddHeader>&amp;L&amp;8
&amp;C&amp;"Arial,Pogrubiony"Orbis Spółka Akcyjna&amp;"Arial,Normalny"
Skrócone śródroczne sprawozdanie finansowe - trzeci kwartał 2011 roku
(wszystkie kwoty wyrażone są w tys. zł, o ile nie podano inaczej)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view="pageBreakPreview" zoomScale="80" zoomScaleSheetLayoutView="80" zoomScalePageLayoutView="0" workbookViewId="0" topLeftCell="A28">
      <selection activeCell="A6" sqref="A6:L45"/>
    </sheetView>
  </sheetViews>
  <sheetFormatPr defaultColWidth="9.140625" defaultRowHeight="13.5" customHeight="1"/>
  <cols>
    <col min="1" max="1" width="39.57421875" style="61" customWidth="1"/>
    <col min="2" max="2" width="0.85546875" style="61" customWidth="1"/>
    <col min="3" max="3" width="13.28125" style="61" customWidth="1"/>
    <col min="4" max="4" width="0.9921875" style="61" customWidth="1"/>
    <col min="5" max="5" width="12.7109375" style="61" customWidth="1"/>
    <col min="6" max="6" width="0.85546875" style="61" customWidth="1"/>
    <col min="7" max="7" width="13.00390625" style="61" customWidth="1"/>
    <col min="8" max="8" width="0.85546875" style="61" customWidth="1"/>
    <col min="9" max="9" width="13.00390625" style="265" hidden="1" customWidth="1"/>
    <col min="10" max="10" width="0.9921875" style="61" customWidth="1"/>
    <col min="11" max="11" width="14.7109375" style="135" customWidth="1"/>
    <col min="12" max="12" width="1.8515625" style="129" hidden="1" customWidth="1"/>
    <col min="13" max="13" width="13.28125" style="129" customWidth="1"/>
    <col min="14" max="15" width="9.140625" style="129" customWidth="1"/>
    <col min="16" max="16" width="10.140625" style="129" customWidth="1"/>
    <col min="17" max="17" width="10.421875" style="129" bestFit="1" customWidth="1"/>
    <col min="18" max="18" width="10.140625" style="129" bestFit="1" customWidth="1"/>
    <col min="19" max="16384" width="9.140625" style="129" customWidth="1"/>
  </cols>
  <sheetData>
    <row r="1" spans="12:13" ht="13.5" customHeight="1">
      <c r="L1" s="61"/>
      <c r="M1" s="61"/>
    </row>
    <row r="2" spans="1:13" ht="50.25" customHeight="1">
      <c r="A2" s="347" t="s">
        <v>133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256"/>
    </row>
    <row r="3" spans="1:13" ht="30.75" customHeight="1">
      <c r="A3" s="342" t="str">
        <f>+' rw'!A3:K3</f>
        <v>za 9 miesięcy oraz za 3 miesiące zakończone 30 września 2011 roku z danymi porównywalnymi za rok 2010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1"/>
    </row>
    <row r="4" spans="1:13" ht="13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123"/>
    </row>
    <row r="5" spans="3:11" ht="13.5" customHeight="1">
      <c r="C5" s="136"/>
      <c r="D5" s="136"/>
      <c r="E5" s="136"/>
      <c r="F5" s="136"/>
      <c r="G5" s="136"/>
      <c r="H5" s="136"/>
      <c r="I5" s="266"/>
      <c r="J5" s="136"/>
      <c r="K5" s="137"/>
    </row>
    <row r="6" spans="3:13" ht="64.5" customHeight="1">
      <c r="C6" s="169" t="s">
        <v>86</v>
      </c>
      <c r="D6" s="138"/>
      <c r="E6" s="169" t="s">
        <v>74</v>
      </c>
      <c r="F6" s="139"/>
      <c r="G6" s="169" t="s">
        <v>54</v>
      </c>
      <c r="H6" s="139"/>
      <c r="I6" s="267" t="s">
        <v>135</v>
      </c>
      <c r="J6" s="139"/>
      <c r="K6" s="169" t="s">
        <v>55</v>
      </c>
      <c r="L6" s="140"/>
      <c r="M6" s="140"/>
    </row>
    <row r="7" spans="1:13" s="142" customFormat="1" ht="13.5" customHeight="1">
      <c r="A7" s="61"/>
      <c r="B7" s="61"/>
      <c r="C7" s="139"/>
      <c r="D7" s="138"/>
      <c r="E7" s="139"/>
      <c r="F7" s="139"/>
      <c r="G7" s="139"/>
      <c r="H7" s="139"/>
      <c r="I7" s="268"/>
      <c r="J7" s="139"/>
      <c r="K7" s="139"/>
      <c r="L7" s="141"/>
      <c r="M7" s="141"/>
    </row>
    <row r="8" spans="1:13" s="142" customFormat="1" ht="13.5" customHeight="1">
      <c r="A8" s="350" t="s">
        <v>175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253"/>
    </row>
    <row r="9" spans="1:13" s="142" customFormat="1" ht="20.25" customHeight="1">
      <c r="A9" s="168" t="s">
        <v>149</v>
      </c>
      <c r="B9" s="105"/>
      <c r="C9" s="168">
        <v>517754</v>
      </c>
      <c r="D9" s="143"/>
      <c r="E9" s="168">
        <v>133333</v>
      </c>
      <c r="F9" s="47"/>
      <c r="G9" s="168">
        <v>1070433</v>
      </c>
      <c r="H9" s="47"/>
      <c r="I9" s="269">
        <v>0</v>
      </c>
      <c r="J9" s="143"/>
      <c r="K9" s="168">
        <v>1721520</v>
      </c>
      <c r="L9" s="144"/>
      <c r="M9" s="144"/>
    </row>
    <row r="10" spans="1:13" s="142" customFormat="1" ht="20.25" customHeight="1">
      <c r="A10" s="45" t="s">
        <v>138</v>
      </c>
      <c r="B10" s="105"/>
      <c r="C10" s="45">
        <v>0</v>
      </c>
      <c r="D10" s="45"/>
      <c r="E10" s="45">
        <v>0</v>
      </c>
      <c r="F10" s="47"/>
      <c r="G10" s="45">
        <v>10440</v>
      </c>
      <c r="H10" s="47"/>
      <c r="I10" s="255"/>
      <c r="J10" s="45"/>
      <c r="K10" s="105">
        <v>10440</v>
      </c>
      <c r="L10" s="144"/>
      <c r="M10" s="144"/>
    </row>
    <row r="11" spans="1:13" s="142" customFormat="1" ht="15" hidden="1">
      <c r="A11" s="145" t="s">
        <v>103</v>
      </c>
      <c r="B11" s="105"/>
      <c r="C11" s="45">
        <v>0</v>
      </c>
      <c r="D11" s="47"/>
      <c r="E11" s="45">
        <v>0</v>
      </c>
      <c r="F11" s="47"/>
      <c r="G11" s="45">
        <v>0</v>
      </c>
      <c r="H11" s="47"/>
      <c r="I11" s="255">
        <v>0</v>
      </c>
      <c r="J11" s="47"/>
      <c r="K11" s="105">
        <v>0</v>
      </c>
      <c r="L11" s="144"/>
      <c r="M11" s="144"/>
    </row>
    <row r="12" spans="1:13" s="142" customFormat="1" ht="20.25" customHeight="1">
      <c r="A12" s="45" t="s">
        <v>148</v>
      </c>
      <c r="B12" s="105"/>
      <c r="C12" s="45">
        <v>0</v>
      </c>
      <c r="D12" s="45"/>
      <c r="E12" s="45">
        <v>0</v>
      </c>
      <c r="F12" s="47"/>
      <c r="G12" s="45">
        <v>0</v>
      </c>
      <c r="H12" s="47"/>
      <c r="I12" s="255"/>
      <c r="J12" s="45"/>
      <c r="K12" s="105">
        <v>0</v>
      </c>
      <c r="L12" s="144"/>
      <c r="M12" s="144"/>
    </row>
    <row r="13" spans="1:13" s="142" customFormat="1" ht="20.25" customHeight="1">
      <c r="A13" s="170" t="s">
        <v>136</v>
      </c>
      <c r="B13" s="143"/>
      <c r="C13" s="170">
        <v>0</v>
      </c>
      <c r="D13" s="143"/>
      <c r="E13" s="170">
        <v>0</v>
      </c>
      <c r="F13" s="143"/>
      <c r="G13" s="170">
        <v>10440</v>
      </c>
      <c r="H13" s="143"/>
      <c r="I13" s="270">
        <v>0</v>
      </c>
      <c r="J13" s="143"/>
      <c r="K13" s="170">
        <v>10440</v>
      </c>
      <c r="L13" s="144"/>
      <c r="M13" s="144"/>
    </row>
    <row r="14" spans="1:13" s="142" customFormat="1" ht="20.25" customHeight="1">
      <c r="A14" s="47" t="s">
        <v>56</v>
      </c>
      <c r="B14" s="47"/>
      <c r="C14" s="47">
        <v>0</v>
      </c>
      <c r="D14" s="47"/>
      <c r="E14" s="47">
        <v>0</v>
      </c>
      <c r="F14" s="47"/>
      <c r="G14" s="47">
        <v>0</v>
      </c>
      <c r="H14" s="47"/>
      <c r="I14" s="271"/>
      <c r="J14" s="47"/>
      <c r="K14" s="143">
        <v>0</v>
      </c>
      <c r="L14" s="144"/>
      <c r="M14" s="144"/>
    </row>
    <row r="15" spans="1:13" s="142" customFormat="1" ht="20.25" customHeight="1">
      <c r="A15" s="168" t="s">
        <v>176</v>
      </c>
      <c r="B15" s="143"/>
      <c r="C15" s="168">
        <v>517754</v>
      </c>
      <c r="D15" s="143"/>
      <c r="E15" s="168">
        <v>133333</v>
      </c>
      <c r="F15" s="143"/>
      <c r="G15" s="168">
        <v>1080873</v>
      </c>
      <c r="H15" s="143"/>
      <c r="I15" s="269">
        <v>0</v>
      </c>
      <c r="J15" s="143"/>
      <c r="K15" s="168">
        <v>1731960</v>
      </c>
      <c r="L15" s="146"/>
      <c r="M15" s="146"/>
    </row>
    <row r="16" spans="1:13" s="142" customFormat="1" ht="13.5" customHeight="1">
      <c r="A16" s="61"/>
      <c r="B16" s="61"/>
      <c r="C16" s="139"/>
      <c r="D16" s="138"/>
      <c r="E16" s="139"/>
      <c r="F16" s="139"/>
      <c r="G16" s="139"/>
      <c r="H16" s="139"/>
      <c r="I16" s="268"/>
      <c r="J16" s="139"/>
      <c r="K16" s="139"/>
      <c r="L16" s="141"/>
      <c r="M16" s="141"/>
    </row>
    <row r="17" spans="1:13" s="142" customFormat="1" ht="13.5" customHeight="1">
      <c r="A17" s="61"/>
      <c r="B17" s="61"/>
      <c r="C17" s="139"/>
      <c r="D17" s="138"/>
      <c r="E17" s="139"/>
      <c r="F17" s="139"/>
      <c r="G17" s="139"/>
      <c r="H17" s="139"/>
      <c r="I17" s="268"/>
      <c r="J17" s="139"/>
      <c r="K17" s="139"/>
      <c r="L17" s="141"/>
      <c r="M17" s="141"/>
    </row>
    <row r="18" spans="1:13" s="142" customFormat="1" ht="13.5" customHeight="1">
      <c r="A18" s="350" t="s">
        <v>177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253"/>
    </row>
    <row r="19" spans="1:13" s="142" customFormat="1" ht="20.25" customHeight="1">
      <c r="A19" s="168" t="s">
        <v>149</v>
      </c>
      <c r="B19" s="105"/>
      <c r="C19" s="168">
        <v>517754</v>
      </c>
      <c r="D19" s="143"/>
      <c r="E19" s="168">
        <v>133333</v>
      </c>
      <c r="F19" s="47"/>
      <c r="G19" s="168">
        <v>1070433</v>
      </c>
      <c r="H19" s="47"/>
      <c r="I19" s="269">
        <v>0</v>
      </c>
      <c r="J19" s="143"/>
      <c r="K19" s="168">
        <v>1721520</v>
      </c>
      <c r="L19" s="144"/>
      <c r="M19" s="144"/>
    </row>
    <row r="20" spans="1:13" s="142" customFormat="1" ht="20.25" customHeight="1">
      <c r="A20" s="45" t="s">
        <v>138</v>
      </c>
      <c r="B20" s="105"/>
      <c r="C20" s="45">
        <v>0</v>
      </c>
      <c r="D20" s="45"/>
      <c r="E20" s="45">
        <v>0</v>
      </c>
      <c r="F20" s="47"/>
      <c r="G20" s="45">
        <v>16393</v>
      </c>
      <c r="H20" s="47"/>
      <c r="I20" s="255">
        <v>0</v>
      </c>
      <c r="J20" s="45"/>
      <c r="K20" s="105">
        <v>16393</v>
      </c>
      <c r="L20" s="144"/>
      <c r="M20" s="144"/>
    </row>
    <row r="21" spans="1:13" s="142" customFormat="1" ht="20.25" customHeight="1">
      <c r="A21" s="166" t="s">
        <v>148</v>
      </c>
      <c r="B21" s="105"/>
      <c r="C21" s="166">
        <v>0</v>
      </c>
      <c r="D21" s="45"/>
      <c r="E21" s="166">
        <v>0</v>
      </c>
      <c r="F21" s="47"/>
      <c r="G21" s="166">
        <v>0</v>
      </c>
      <c r="H21" s="47"/>
      <c r="I21" s="272"/>
      <c r="J21" s="45"/>
      <c r="K21" s="164">
        <v>0</v>
      </c>
      <c r="L21" s="144"/>
      <c r="M21" s="144"/>
    </row>
    <row r="22" spans="1:13" s="142" customFormat="1" ht="20.25" customHeight="1">
      <c r="A22" s="143" t="s">
        <v>136</v>
      </c>
      <c r="B22" s="143"/>
      <c r="C22" s="170">
        <v>0</v>
      </c>
      <c r="D22" s="143"/>
      <c r="E22" s="170">
        <v>0</v>
      </c>
      <c r="F22" s="47"/>
      <c r="G22" s="170">
        <v>16393</v>
      </c>
      <c r="H22" s="47"/>
      <c r="I22" s="270">
        <v>0</v>
      </c>
      <c r="J22" s="143"/>
      <c r="K22" s="143">
        <v>16393</v>
      </c>
      <c r="L22" s="144"/>
      <c r="M22" s="144"/>
    </row>
    <row r="23" spans="1:13" s="142" customFormat="1" ht="20.25" customHeight="1">
      <c r="A23" s="47" t="s">
        <v>56</v>
      </c>
      <c r="B23" s="47"/>
      <c r="C23" s="45">
        <v>0</v>
      </c>
      <c r="D23" s="47"/>
      <c r="E23" s="45">
        <v>0</v>
      </c>
      <c r="F23" s="47"/>
      <c r="G23" s="45">
        <v>0</v>
      </c>
      <c r="H23" s="47"/>
      <c r="I23" s="255"/>
      <c r="J23" s="47"/>
      <c r="K23" s="143">
        <v>0</v>
      </c>
      <c r="L23" s="144"/>
      <c r="M23" s="144"/>
    </row>
    <row r="24" spans="1:13" s="142" customFormat="1" ht="20.25" customHeight="1">
      <c r="A24" s="168" t="s">
        <v>161</v>
      </c>
      <c r="B24" s="143"/>
      <c r="C24" s="168">
        <v>517754</v>
      </c>
      <c r="D24" s="143"/>
      <c r="E24" s="168">
        <v>133333</v>
      </c>
      <c r="F24" s="47"/>
      <c r="G24" s="168">
        <v>1086826</v>
      </c>
      <c r="H24" s="47"/>
      <c r="I24" s="269">
        <v>0</v>
      </c>
      <c r="J24" s="143"/>
      <c r="K24" s="168">
        <v>1737913</v>
      </c>
      <c r="L24" s="144"/>
      <c r="M24" s="144"/>
    </row>
    <row r="25" spans="1:13" s="142" customFormat="1" ht="13.5" customHeight="1">
      <c r="A25" s="61"/>
      <c r="B25" s="61"/>
      <c r="C25" s="139"/>
      <c r="D25" s="138"/>
      <c r="E25" s="139"/>
      <c r="F25" s="139"/>
      <c r="G25" s="139"/>
      <c r="H25" s="139"/>
      <c r="I25" s="268"/>
      <c r="J25" s="139"/>
      <c r="K25" s="139"/>
      <c r="L25" s="141"/>
      <c r="M25" s="141"/>
    </row>
    <row r="26" spans="1:13" s="142" customFormat="1" ht="13.5" customHeight="1">
      <c r="A26" s="61"/>
      <c r="B26" s="61"/>
      <c r="C26" s="139"/>
      <c r="D26" s="138"/>
      <c r="E26" s="139"/>
      <c r="F26" s="139"/>
      <c r="G26" s="139"/>
      <c r="H26" s="139"/>
      <c r="I26" s="268"/>
      <c r="J26" s="139"/>
      <c r="K26" s="139"/>
      <c r="L26" s="141"/>
      <c r="M26" s="141"/>
    </row>
    <row r="27" spans="12:13" ht="13.5" customHeight="1" hidden="1">
      <c r="L27" s="61"/>
      <c r="M27" s="61"/>
    </row>
    <row r="28" spans="1:13" s="144" customFormat="1" ht="13.5" customHeight="1">
      <c r="A28" s="346" t="s">
        <v>178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251"/>
    </row>
    <row r="29" spans="1:11" s="144" customFormat="1" ht="20.25" customHeight="1">
      <c r="A29" s="168" t="s">
        <v>179</v>
      </c>
      <c r="B29" s="105"/>
      <c r="C29" s="168">
        <v>517754</v>
      </c>
      <c r="D29" s="143"/>
      <c r="E29" s="168">
        <v>133333</v>
      </c>
      <c r="F29" s="47"/>
      <c r="G29" s="168">
        <v>1080873</v>
      </c>
      <c r="H29" s="47"/>
      <c r="I29" s="269">
        <v>0</v>
      </c>
      <c r="J29" s="143"/>
      <c r="K29" s="168">
        <v>1731960</v>
      </c>
    </row>
    <row r="30" spans="1:13" s="142" customFormat="1" ht="20.25" customHeight="1">
      <c r="A30" s="45" t="s">
        <v>138</v>
      </c>
      <c r="B30" s="105"/>
      <c r="C30" s="45">
        <v>0</v>
      </c>
      <c r="D30" s="45"/>
      <c r="E30" s="45">
        <v>0</v>
      </c>
      <c r="F30" s="47"/>
      <c r="G30" s="45">
        <v>120314</v>
      </c>
      <c r="H30" s="47"/>
      <c r="I30" s="255"/>
      <c r="J30" s="45"/>
      <c r="K30" s="105">
        <v>120314</v>
      </c>
      <c r="L30" s="144"/>
      <c r="M30" s="144"/>
    </row>
    <row r="31" spans="1:13" s="142" customFormat="1" ht="20.25" customHeight="1">
      <c r="A31" s="166" t="s">
        <v>148</v>
      </c>
      <c r="B31" s="105"/>
      <c r="C31" s="45">
        <v>0</v>
      </c>
      <c r="D31" s="45"/>
      <c r="E31" s="45">
        <v>0</v>
      </c>
      <c r="F31" s="47"/>
      <c r="G31" s="45">
        <v>0</v>
      </c>
      <c r="H31" s="47"/>
      <c r="I31" s="255"/>
      <c r="J31" s="45"/>
      <c r="K31" s="105">
        <v>0</v>
      </c>
      <c r="L31" s="144"/>
      <c r="M31" s="144"/>
    </row>
    <row r="32" spans="1:11" s="144" customFormat="1" ht="20.25" customHeight="1">
      <c r="A32" s="143" t="s">
        <v>136</v>
      </c>
      <c r="B32" s="143"/>
      <c r="C32" s="170">
        <v>0</v>
      </c>
      <c r="D32" s="143"/>
      <c r="E32" s="170">
        <v>0</v>
      </c>
      <c r="F32" s="143"/>
      <c r="G32" s="170">
        <v>120314</v>
      </c>
      <c r="H32" s="143"/>
      <c r="I32" s="270">
        <v>0</v>
      </c>
      <c r="J32" s="143"/>
      <c r="K32" s="170">
        <v>120314</v>
      </c>
    </row>
    <row r="33" spans="1:11" s="144" customFormat="1" ht="20.25" customHeight="1">
      <c r="A33" s="47" t="s">
        <v>56</v>
      </c>
      <c r="B33" s="47"/>
      <c r="C33" s="47">
        <v>0</v>
      </c>
      <c r="D33" s="47"/>
      <c r="E33" s="47">
        <v>0</v>
      </c>
      <c r="F33" s="47"/>
      <c r="G33" s="47">
        <v>0</v>
      </c>
      <c r="H33" s="47"/>
      <c r="I33" s="271"/>
      <c r="J33" s="47"/>
      <c r="K33" s="143">
        <v>0</v>
      </c>
    </row>
    <row r="34" spans="1:18" s="146" customFormat="1" ht="20.25" customHeight="1">
      <c r="A34" s="168" t="s">
        <v>180</v>
      </c>
      <c r="B34" s="143"/>
      <c r="C34" s="168">
        <v>517754</v>
      </c>
      <c r="D34" s="143"/>
      <c r="E34" s="168">
        <v>133333</v>
      </c>
      <c r="F34" s="143"/>
      <c r="G34" s="168">
        <v>1201187</v>
      </c>
      <c r="H34" s="143"/>
      <c r="I34" s="269">
        <v>0</v>
      </c>
      <c r="J34" s="143"/>
      <c r="K34" s="168">
        <v>1852274</v>
      </c>
      <c r="N34" s="307"/>
      <c r="O34" s="307"/>
      <c r="P34" s="307"/>
      <c r="Q34" s="307"/>
      <c r="R34" s="307"/>
    </row>
    <row r="35" spans="1:15" s="147" customFormat="1" ht="13.5" customHeight="1">
      <c r="A35" s="105"/>
      <c r="B35" s="143"/>
      <c r="C35" s="45"/>
      <c r="D35" s="47"/>
      <c r="E35" s="45"/>
      <c r="F35" s="47"/>
      <c r="G35" s="45"/>
      <c r="H35" s="47"/>
      <c r="I35" s="255"/>
      <c r="J35" s="47"/>
      <c r="K35" s="105"/>
      <c r="L35" s="47"/>
      <c r="M35" s="47"/>
      <c r="O35" s="148"/>
    </row>
    <row r="36" spans="1:13" s="144" customFormat="1" ht="13.5" customHeight="1">
      <c r="A36" s="105"/>
      <c r="B36" s="143"/>
      <c r="C36" s="45"/>
      <c r="D36" s="47"/>
      <c r="E36" s="45"/>
      <c r="F36" s="47"/>
      <c r="G36" s="45"/>
      <c r="H36" s="47"/>
      <c r="I36" s="255"/>
      <c r="J36" s="47"/>
      <c r="K36" s="105"/>
      <c r="L36" s="47"/>
      <c r="M36" s="47"/>
    </row>
    <row r="37" spans="1:13" s="144" customFormat="1" ht="13.5" customHeight="1">
      <c r="A37" s="348" t="s">
        <v>181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252"/>
    </row>
    <row r="38" spans="1:11" s="144" customFormat="1" ht="20.25" customHeight="1">
      <c r="A38" s="168" t="s">
        <v>182</v>
      </c>
      <c r="B38" s="105"/>
      <c r="C38" s="168">
        <v>517754</v>
      </c>
      <c r="D38" s="143"/>
      <c r="E38" s="168">
        <v>133333</v>
      </c>
      <c r="F38" s="47"/>
      <c r="G38" s="168">
        <v>1134610</v>
      </c>
      <c r="H38" s="47"/>
      <c r="I38" s="269"/>
      <c r="J38" s="143"/>
      <c r="K38" s="168">
        <v>1785697</v>
      </c>
    </row>
    <row r="39" spans="1:13" s="142" customFormat="1" ht="20.25" customHeight="1">
      <c r="A39" s="45" t="s">
        <v>138</v>
      </c>
      <c r="B39" s="105"/>
      <c r="C39" s="45">
        <v>0</v>
      </c>
      <c r="D39" s="45"/>
      <c r="E39" s="45">
        <v>0</v>
      </c>
      <c r="F39" s="47"/>
      <c r="G39" s="45">
        <v>66577</v>
      </c>
      <c r="H39" s="47"/>
      <c r="I39" s="255"/>
      <c r="J39" s="45"/>
      <c r="K39" s="105">
        <v>66577</v>
      </c>
      <c r="L39" s="144"/>
      <c r="M39" s="144"/>
    </row>
    <row r="40" spans="1:13" s="142" customFormat="1" ht="20.25" customHeight="1">
      <c r="A40" s="166" t="s">
        <v>148</v>
      </c>
      <c r="B40" s="105"/>
      <c r="C40" s="45">
        <v>0</v>
      </c>
      <c r="D40" s="45"/>
      <c r="E40" s="45">
        <v>0</v>
      </c>
      <c r="F40" s="47"/>
      <c r="G40" s="45">
        <v>0</v>
      </c>
      <c r="H40" s="47"/>
      <c r="I40" s="255"/>
      <c r="J40" s="45"/>
      <c r="K40" s="105">
        <v>0</v>
      </c>
      <c r="L40" s="144"/>
      <c r="M40" s="144"/>
    </row>
    <row r="41" spans="1:11" s="144" customFormat="1" ht="20.25" customHeight="1">
      <c r="A41" s="143" t="s">
        <v>136</v>
      </c>
      <c r="B41" s="143"/>
      <c r="C41" s="170">
        <v>0</v>
      </c>
      <c r="D41" s="143"/>
      <c r="E41" s="170">
        <v>0</v>
      </c>
      <c r="F41" s="143"/>
      <c r="G41" s="170">
        <v>66577</v>
      </c>
      <c r="H41" s="143"/>
      <c r="I41" s="270">
        <v>0</v>
      </c>
      <c r="J41" s="143"/>
      <c r="K41" s="170">
        <v>66577</v>
      </c>
    </row>
    <row r="42" spans="1:11" s="144" customFormat="1" ht="20.25" customHeight="1">
      <c r="A42" s="47" t="s">
        <v>56</v>
      </c>
      <c r="B42" s="47"/>
      <c r="C42" s="45">
        <v>0</v>
      </c>
      <c r="D42" s="47"/>
      <c r="E42" s="45">
        <v>0</v>
      </c>
      <c r="F42" s="47"/>
      <c r="G42" s="45">
        <v>0</v>
      </c>
      <c r="H42" s="47"/>
      <c r="I42" s="255">
        <v>0</v>
      </c>
      <c r="J42" s="47"/>
      <c r="K42" s="143">
        <v>0</v>
      </c>
    </row>
    <row r="43" spans="1:11" s="144" customFormat="1" ht="20.25" customHeight="1">
      <c r="A43" s="168" t="s">
        <v>180</v>
      </c>
      <c r="B43" s="105"/>
      <c r="C43" s="168">
        <v>517754</v>
      </c>
      <c r="D43" s="143"/>
      <c r="E43" s="168">
        <v>133333</v>
      </c>
      <c r="F43" s="143"/>
      <c r="G43" s="168">
        <v>1201187</v>
      </c>
      <c r="H43" s="143"/>
      <c r="I43" s="269">
        <v>0</v>
      </c>
      <c r="J43" s="143"/>
      <c r="K43" s="168">
        <v>1852274</v>
      </c>
    </row>
    <row r="44" spans="1:13" s="147" customFormat="1" ht="13.5" customHeight="1">
      <c r="A44" s="105"/>
      <c r="B44" s="105"/>
      <c r="C44" s="155"/>
      <c r="D44" s="47"/>
      <c r="E44" s="45"/>
      <c r="F44" s="47"/>
      <c r="G44" s="45"/>
      <c r="H44" s="47"/>
      <c r="I44" s="255"/>
      <c r="J44" s="47"/>
      <c r="K44" s="105"/>
      <c r="L44" s="47"/>
      <c r="M44" s="47"/>
    </row>
    <row r="45" spans="1:11" s="151" customFormat="1" ht="21.75" customHeight="1">
      <c r="A45" s="54"/>
      <c r="B45" s="149"/>
      <c r="C45" s="149"/>
      <c r="D45" s="149"/>
      <c r="E45" s="149"/>
      <c r="F45" s="149"/>
      <c r="G45" s="149"/>
      <c r="H45" s="149"/>
      <c r="I45" s="273"/>
      <c r="J45" s="149"/>
      <c r="K45" s="150"/>
    </row>
    <row r="46" spans="9:11" s="151" customFormat="1" ht="13.5" customHeight="1">
      <c r="I46" s="274"/>
      <c r="K46" s="150"/>
    </row>
    <row r="47" spans="3:11" s="151" customFormat="1" ht="13.5" customHeight="1">
      <c r="C47" s="156"/>
      <c r="I47" s="274"/>
      <c r="K47" s="150"/>
    </row>
    <row r="48" spans="9:11" s="151" customFormat="1" ht="13.5" customHeight="1">
      <c r="I48" s="274"/>
      <c r="K48" s="150"/>
    </row>
    <row r="49" spans="9:11" s="151" customFormat="1" ht="13.5" customHeight="1">
      <c r="I49" s="274"/>
      <c r="K49" s="150"/>
    </row>
    <row r="50" spans="9:11" s="151" customFormat="1" ht="13.5" customHeight="1">
      <c r="I50" s="274"/>
      <c r="K50" s="150"/>
    </row>
    <row r="51" spans="9:11" s="151" customFormat="1" ht="13.5" customHeight="1">
      <c r="I51" s="274"/>
      <c r="K51" s="150"/>
    </row>
    <row r="52" spans="9:11" s="151" customFormat="1" ht="13.5" customHeight="1">
      <c r="I52" s="274"/>
      <c r="K52" s="150"/>
    </row>
    <row r="53" spans="9:11" s="151" customFormat="1" ht="13.5" customHeight="1">
      <c r="I53" s="274"/>
      <c r="K53" s="150"/>
    </row>
    <row r="54" spans="9:11" s="151" customFormat="1" ht="13.5" customHeight="1">
      <c r="I54" s="274"/>
      <c r="K54" s="150"/>
    </row>
    <row r="55" spans="9:11" s="151" customFormat="1" ht="13.5" customHeight="1">
      <c r="I55" s="274"/>
      <c r="K55" s="150"/>
    </row>
    <row r="56" spans="9:11" s="151" customFormat="1" ht="13.5" customHeight="1">
      <c r="I56" s="274"/>
      <c r="K56" s="150"/>
    </row>
    <row r="57" spans="9:11" s="151" customFormat="1" ht="13.5" customHeight="1">
      <c r="I57" s="274"/>
      <c r="K57" s="150"/>
    </row>
    <row r="58" spans="9:11" s="151" customFormat="1" ht="11.25" customHeight="1">
      <c r="I58" s="274"/>
      <c r="K58" s="150"/>
    </row>
    <row r="59" spans="1:11" s="151" customFormat="1" ht="13.5" customHeight="1">
      <c r="A59" s="156"/>
      <c r="I59" s="274"/>
      <c r="K59" s="150"/>
    </row>
    <row r="60" spans="9:11" s="151" customFormat="1" ht="13.5" customHeight="1">
      <c r="I60" s="274"/>
      <c r="K60" s="150"/>
    </row>
    <row r="61" spans="9:11" s="151" customFormat="1" ht="13.5" customHeight="1">
      <c r="I61" s="274"/>
      <c r="K61" s="150"/>
    </row>
    <row r="62" spans="9:11" s="151" customFormat="1" ht="13.5" customHeight="1">
      <c r="I62" s="274"/>
      <c r="K62" s="150"/>
    </row>
    <row r="63" spans="9:11" s="151" customFormat="1" ht="13.5" customHeight="1">
      <c r="I63" s="274"/>
      <c r="K63" s="150"/>
    </row>
    <row r="64" spans="9:11" s="151" customFormat="1" ht="13.5" customHeight="1">
      <c r="I64" s="274"/>
      <c r="K64" s="150"/>
    </row>
    <row r="65" spans="9:11" s="151" customFormat="1" ht="13.5" customHeight="1">
      <c r="I65" s="274"/>
      <c r="K65" s="150"/>
    </row>
    <row r="66" spans="9:11" s="151" customFormat="1" ht="13.5" customHeight="1">
      <c r="I66" s="274"/>
      <c r="K66" s="150"/>
    </row>
    <row r="67" spans="9:11" s="151" customFormat="1" ht="13.5" customHeight="1">
      <c r="I67" s="274"/>
      <c r="K67" s="150"/>
    </row>
    <row r="68" spans="9:11" s="151" customFormat="1" ht="13.5" customHeight="1">
      <c r="I68" s="274"/>
      <c r="K68" s="150"/>
    </row>
    <row r="69" spans="9:11" s="151" customFormat="1" ht="13.5" customHeight="1">
      <c r="I69" s="274"/>
      <c r="K69" s="150"/>
    </row>
    <row r="70" spans="9:11" s="151" customFormat="1" ht="13.5" customHeight="1" hidden="1">
      <c r="I70" s="274">
        <v>0</v>
      </c>
      <c r="K70" s="150"/>
    </row>
    <row r="71" spans="1:11" s="144" customFormat="1" ht="13.5" customHeight="1" hidden="1">
      <c r="A71" s="47"/>
      <c r="B71" s="47"/>
      <c r="C71" s="47"/>
      <c r="D71" s="47"/>
      <c r="E71" s="47"/>
      <c r="F71" s="47"/>
      <c r="G71" s="47">
        <f>G56-G69</f>
        <v>0</v>
      </c>
      <c r="H71" s="47"/>
      <c r="I71" s="271">
        <f>I56-I69</f>
        <v>0</v>
      </c>
      <c r="J71" s="47"/>
      <c r="K71" s="143"/>
    </row>
    <row r="72" spans="1:11" s="144" customFormat="1" ht="13.5" customHeight="1" hidden="1">
      <c r="A72" s="47"/>
      <c r="B72" s="47"/>
      <c r="C72" s="47"/>
      <c r="D72" s="47"/>
      <c r="E72" s="47"/>
      <c r="F72" s="47"/>
      <c r="G72" s="47"/>
      <c r="H72" s="47"/>
      <c r="I72" s="271"/>
      <c r="J72" s="47"/>
      <c r="K72" s="143"/>
    </row>
    <row r="73" spans="1:11" s="144" customFormat="1" ht="13.5" customHeight="1">
      <c r="A73" s="47"/>
      <c r="B73" s="47"/>
      <c r="C73" s="47"/>
      <c r="D73" s="47"/>
      <c r="E73" s="47"/>
      <c r="F73" s="47"/>
      <c r="G73" s="47"/>
      <c r="H73" s="47"/>
      <c r="I73" s="271">
        <v>-76</v>
      </c>
      <c r="J73" s="47"/>
      <c r="K73" s="143"/>
    </row>
    <row r="74" spans="1:11" s="144" customFormat="1" ht="13.5" customHeight="1">
      <c r="A74" s="47"/>
      <c r="B74" s="47"/>
      <c r="C74" s="47"/>
      <c r="D74" s="47"/>
      <c r="E74" s="47"/>
      <c r="F74" s="47"/>
      <c r="G74" s="47"/>
      <c r="H74" s="47"/>
      <c r="I74" s="271"/>
      <c r="J74" s="47"/>
      <c r="K74" s="143"/>
    </row>
    <row r="75" spans="1:11" s="144" customFormat="1" ht="13.5" customHeight="1">
      <c r="A75" s="47"/>
      <c r="B75" s="47"/>
      <c r="C75" s="47"/>
      <c r="D75" s="47"/>
      <c r="E75" s="47"/>
      <c r="F75" s="47"/>
      <c r="G75" s="47"/>
      <c r="H75" s="47"/>
      <c r="I75" s="271"/>
      <c r="J75" s="47"/>
      <c r="K75" s="143"/>
    </row>
    <row r="76" spans="1:11" s="144" customFormat="1" ht="13.5" customHeight="1">
      <c r="A76" s="47"/>
      <c r="B76" s="47"/>
      <c r="C76" s="47"/>
      <c r="D76" s="47"/>
      <c r="E76" s="47"/>
      <c r="F76" s="47"/>
      <c r="G76" s="47"/>
      <c r="H76" s="47"/>
      <c r="I76" s="271"/>
      <c r="J76" s="47"/>
      <c r="K76" s="143"/>
    </row>
    <row r="77" spans="1:11" s="144" customFormat="1" ht="13.5" customHeight="1">
      <c r="A77" s="47"/>
      <c r="B77" s="47"/>
      <c r="C77" s="47"/>
      <c r="D77" s="47"/>
      <c r="E77" s="47"/>
      <c r="F77" s="47"/>
      <c r="G77" s="47"/>
      <c r="H77" s="47"/>
      <c r="I77" s="271"/>
      <c r="J77" s="47"/>
      <c r="K77" s="143"/>
    </row>
    <row r="78" spans="1:11" s="144" customFormat="1" ht="13.5" customHeight="1">
      <c r="A78" s="47"/>
      <c r="B78" s="47"/>
      <c r="C78" s="47"/>
      <c r="D78" s="47"/>
      <c r="E78" s="47"/>
      <c r="F78" s="47"/>
      <c r="G78" s="47"/>
      <c r="H78" s="47"/>
      <c r="I78" s="271"/>
      <c r="J78" s="47"/>
      <c r="K78" s="143"/>
    </row>
    <row r="79" spans="1:11" s="144" customFormat="1" ht="13.5" customHeight="1">
      <c r="A79" s="47"/>
      <c r="B79" s="47"/>
      <c r="C79" s="47"/>
      <c r="D79" s="47"/>
      <c r="E79" s="47"/>
      <c r="F79" s="47"/>
      <c r="G79" s="47"/>
      <c r="H79" s="47"/>
      <c r="I79" s="271"/>
      <c r="J79" s="47"/>
      <c r="K79" s="143"/>
    </row>
    <row r="80" spans="1:11" s="144" customFormat="1" ht="13.5" customHeight="1">
      <c r="A80" s="47"/>
      <c r="B80" s="47"/>
      <c r="C80" s="47"/>
      <c r="D80" s="47"/>
      <c r="E80" s="47"/>
      <c r="F80" s="47"/>
      <c r="G80" s="47"/>
      <c r="H80" s="47"/>
      <c r="I80" s="271"/>
      <c r="J80" s="47"/>
      <c r="K80" s="143"/>
    </row>
    <row r="81" spans="1:11" s="144" customFormat="1" ht="13.5" customHeight="1">
      <c r="A81" s="47"/>
      <c r="B81" s="47"/>
      <c r="C81" s="47"/>
      <c r="D81" s="47"/>
      <c r="E81" s="47"/>
      <c r="F81" s="47"/>
      <c r="G81" s="47"/>
      <c r="H81" s="47"/>
      <c r="I81" s="271"/>
      <c r="J81" s="47"/>
      <c r="K81" s="143"/>
    </row>
    <row r="82" spans="1:11" s="144" customFormat="1" ht="13.5" customHeight="1">
      <c r="A82" s="47"/>
      <c r="B82" s="47"/>
      <c r="C82" s="47"/>
      <c r="D82" s="47"/>
      <c r="E82" s="47"/>
      <c r="F82" s="47"/>
      <c r="G82" s="47"/>
      <c r="H82" s="47"/>
      <c r="I82" s="271"/>
      <c r="J82" s="47"/>
      <c r="K82" s="143"/>
    </row>
    <row r="83" spans="1:11" s="144" customFormat="1" ht="13.5" customHeight="1">
      <c r="A83" s="47"/>
      <c r="B83" s="47"/>
      <c r="C83" s="47"/>
      <c r="D83" s="47"/>
      <c r="E83" s="47"/>
      <c r="F83" s="47"/>
      <c r="G83" s="47"/>
      <c r="H83" s="47"/>
      <c r="I83" s="271"/>
      <c r="J83" s="47"/>
      <c r="K83" s="143"/>
    </row>
    <row r="84" spans="1:11" s="144" customFormat="1" ht="13.5" customHeight="1">
      <c r="A84" s="47"/>
      <c r="B84" s="47"/>
      <c r="C84" s="47"/>
      <c r="D84" s="47"/>
      <c r="E84" s="47"/>
      <c r="F84" s="47"/>
      <c r="G84" s="47"/>
      <c r="H84" s="47"/>
      <c r="I84" s="271"/>
      <c r="J84" s="47"/>
      <c r="K84" s="143"/>
    </row>
    <row r="85" spans="1:11" s="144" customFormat="1" ht="13.5" customHeight="1">
      <c r="A85" s="47"/>
      <c r="B85" s="47"/>
      <c r="C85" s="47"/>
      <c r="D85" s="47"/>
      <c r="E85" s="47"/>
      <c r="F85" s="47"/>
      <c r="G85" s="47"/>
      <c r="H85" s="47"/>
      <c r="I85" s="271"/>
      <c r="J85" s="47"/>
      <c r="K85" s="143"/>
    </row>
    <row r="86" spans="1:11" s="144" customFormat="1" ht="13.5" customHeight="1">
      <c r="A86" s="47"/>
      <c r="B86" s="47"/>
      <c r="C86" s="47"/>
      <c r="D86" s="47"/>
      <c r="E86" s="47"/>
      <c r="F86" s="47"/>
      <c r="G86" s="47"/>
      <c r="H86" s="47"/>
      <c r="I86" s="271"/>
      <c r="J86" s="47"/>
      <c r="K86" s="143"/>
    </row>
    <row r="87" spans="1:11" s="144" customFormat="1" ht="13.5" customHeight="1">
      <c r="A87" s="47"/>
      <c r="B87" s="47"/>
      <c r="C87" s="47"/>
      <c r="D87" s="47"/>
      <c r="E87" s="47"/>
      <c r="F87" s="47"/>
      <c r="G87" s="47"/>
      <c r="H87" s="47"/>
      <c r="I87" s="271"/>
      <c r="J87" s="47"/>
      <c r="K87" s="143"/>
    </row>
  </sheetData>
  <sheetProtection/>
  <mergeCells count="7">
    <mergeCell ref="A28:L28"/>
    <mergeCell ref="A2:L2"/>
    <mergeCell ref="A37:L37"/>
    <mergeCell ref="A3:L3"/>
    <mergeCell ref="A4:L4"/>
    <mergeCell ref="A8:L8"/>
    <mergeCell ref="A18:L18"/>
  </mergeCells>
  <printOptions horizontalCentered="1"/>
  <pageMargins left="0.2362204724409449" right="0.2362204724409449" top="0.8267716535433072" bottom="0.5118110236220472" header="0.2362204724409449" footer="0.2755905511811024"/>
  <pageSetup firstPageNumber="4" useFirstPageNumber="1" horizontalDpi="600" verticalDpi="600" orientation="portrait" paperSize="9" scale="70" r:id="rId1"/>
  <headerFooter alignWithMargins="0">
    <oddHeader>&amp;L&amp;8
&amp;C&amp;"Arial,Pogrubiony"Orbis Spółka Akcyjna&amp;"Arial,Normalny"
Skrócone śródroczne sprawozdanie finansowe - trzeci kwartał 2011 roku
(wszystkie kwoty wyrażone są w tys. zł, o ile nie podano inaczej)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WIERUCKA Dorota</cp:lastModifiedBy>
  <cp:lastPrinted>2012-10-11T12:05:05Z</cp:lastPrinted>
  <dcterms:created xsi:type="dcterms:W3CDTF">2000-01-10T08:13:36Z</dcterms:created>
  <dcterms:modified xsi:type="dcterms:W3CDTF">2012-10-15T14:44:24Z</dcterms:modified>
  <cp:category/>
  <cp:version/>
  <cp:contentType/>
  <cp:contentStatus/>
</cp:coreProperties>
</file>